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Panel\domains\test.vtg33\_uploads\"/>
    </mc:Choice>
  </mc:AlternateContent>
  <workbookProtection workbookAlgorithmName="SHA-512" workbookHashValue="uldqFgL+4h52ZNfa3gJwp376iB7m4eyspBWEUrc/dELkSgn6/abkJXG/iLIQE6gOxLLtXmilI7RcJM6z8qbPxg==" workbookSaltValue="+Ja6dvPARdYr3ZtKQAkO2g==" workbookSpinCount="100000" lockStructure="1"/>
  <bookViews>
    <workbookView xWindow="0" yWindow="0" windowWidth="28800" windowHeight="12345" activeTab="5"/>
  </bookViews>
  <sheets>
    <sheet name="Гороховец" sheetId="1" r:id="rId1"/>
    <sheet name="Гусь" sheetId="3" r:id="rId2"/>
    <sheet name="Киржач" sheetId="4" r:id="rId3"/>
    <sheet name="Ковров ВТГ" sheetId="5" r:id="rId4"/>
    <sheet name="Муром ВТГ" sheetId="6" r:id="rId5"/>
    <sheet name="Петушки" sheetId="7" r:id="rId6"/>
  </sheets>
  <definedNames>
    <definedName name="_xlnm.Print_Area" localSheetId="0">Гороховец!$A$1:$V$27</definedName>
    <definedName name="_xlnm.Print_Area" localSheetId="1">Гусь!$A$1:$S$224</definedName>
    <definedName name="_xlnm.Print_Area" localSheetId="2">Киржач!$A$1:$S$93</definedName>
    <definedName name="_xlnm.Print_Area" localSheetId="3">'Ковров ВТГ'!$A$1:$R$194</definedName>
    <definedName name="_xlnm.Print_Area" localSheetId="4">'Муром ВТГ'!$A$1:$R$16</definedName>
    <definedName name="_xlnm.Print_Area" localSheetId="5">Петушки!$A$1:$R$8</definedName>
  </definedNames>
  <calcPr calcId="162913"/>
</workbook>
</file>

<file path=xl/calcChain.xml><?xml version="1.0" encoding="utf-8"?>
<calcChain xmlns="http://schemas.openxmlformats.org/spreadsheetml/2006/main">
  <c r="E7" i="1" l="1"/>
  <c r="E11" i="1"/>
  <c r="E15" i="1"/>
  <c r="E12" i="1"/>
  <c r="C12" i="1" s="1"/>
  <c r="E16" i="1"/>
  <c r="E8" i="1"/>
  <c r="E18" i="1"/>
  <c r="E19" i="1"/>
  <c r="C19" i="1" s="1"/>
  <c r="E20" i="1"/>
  <c r="E21" i="1"/>
  <c r="C21" i="1" s="1"/>
  <c r="E22" i="1"/>
  <c r="C22" i="1" s="1"/>
  <c r="E23" i="1"/>
  <c r="E24" i="1"/>
  <c r="E25" i="1"/>
  <c r="C25" i="1" s="1"/>
  <c r="E26" i="1"/>
  <c r="C26" i="1" s="1"/>
  <c r="E6" i="1"/>
  <c r="E9" i="1"/>
  <c r="C9" i="1" s="1"/>
  <c r="E10" i="1"/>
  <c r="E13" i="1"/>
  <c r="C13" i="1" s="1"/>
  <c r="E14" i="1"/>
  <c r="C14" i="1" s="1"/>
  <c r="E17" i="1"/>
  <c r="C17" i="1" s="1"/>
  <c r="E5" i="1"/>
  <c r="C20" i="1"/>
  <c r="C23" i="1"/>
  <c r="C24" i="1"/>
  <c r="C15" i="1"/>
  <c r="C16" i="1"/>
  <c r="C11" i="1"/>
  <c r="C8" i="1"/>
  <c r="C7" i="1"/>
  <c r="D7" i="7"/>
  <c r="G7" i="7" s="1"/>
  <c r="D6" i="7"/>
  <c r="G6" i="7" s="1"/>
  <c r="D5" i="7"/>
  <c r="G5" i="7" s="1"/>
  <c r="C5" i="1" l="1"/>
  <c r="C6" i="1"/>
  <c r="C10" i="1"/>
  <c r="C18" i="1"/>
  <c r="M8" i="7"/>
  <c r="K8" i="7"/>
  <c r="J8" i="7"/>
  <c r="I8" i="7"/>
  <c r="H8" i="7"/>
  <c r="D8" i="7"/>
  <c r="C8" i="7"/>
  <c r="B8" i="7"/>
  <c r="Q8" i="7"/>
  <c r="R7" i="7"/>
  <c r="N8" i="7"/>
  <c r="G8" i="7"/>
  <c r="O16" i="6"/>
  <c r="Q16" i="6"/>
  <c r="N16" i="6"/>
  <c r="M16" i="6"/>
  <c r="H16" i="6"/>
  <c r="I16" i="6"/>
  <c r="J16" i="6"/>
  <c r="K16" i="6"/>
  <c r="D16" i="6"/>
  <c r="C16" i="6"/>
  <c r="B16" i="6"/>
  <c r="G15" i="6"/>
  <c r="G14" i="6"/>
  <c r="G13" i="6"/>
  <c r="G12" i="6"/>
  <c r="G11" i="6"/>
  <c r="G10" i="6"/>
  <c r="G9" i="6"/>
  <c r="G8" i="6"/>
  <c r="G7" i="6"/>
  <c r="G6" i="6"/>
  <c r="G5" i="6"/>
  <c r="R6" i="7" l="1"/>
  <c r="O8" i="7"/>
  <c r="G16" i="6"/>
  <c r="L8" i="7" l="1"/>
  <c r="P8" i="7" l="1"/>
  <c r="R5" i="7"/>
  <c r="R8" i="7" s="1"/>
  <c r="P15" i="6" l="1"/>
  <c r="P14" i="6"/>
  <c r="R14" i="6" s="1"/>
  <c r="P13" i="6"/>
  <c r="R13" i="6" s="1"/>
  <c r="P12" i="6"/>
  <c r="P11" i="6"/>
  <c r="P10" i="6"/>
  <c r="P8" i="6"/>
  <c r="P6" i="6"/>
  <c r="R6" i="6" s="1"/>
  <c r="L194" i="5"/>
  <c r="P94" i="5"/>
  <c r="R94" i="5" s="1"/>
  <c r="P97" i="5"/>
  <c r="P101" i="5"/>
  <c r="P106" i="5"/>
  <c r="R106" i="5" s="1"/>
  <c r="P110" i="5"/>
  <c r="R110" i="5" s="1"/>
  <c r="P114" i="5"/>
  <c r="R114" i="5" s="1"/>
  <c r="P118" i="5"/>
  <c r="R118" i="5" s="1"/>
  <c r="P122" i="5"/>
  <c r="R122" i="5" s="1"/>
  <c r="P126" i="5"/>
  <c r="R126" i="5" s="1"/>
  <c r="P130" i="5"/>
  <c r="R130" i="5" s="1"/>
  <c r="P134" i="5"/>
  <c r="R134" i="5" s="1"/>
  <c r="P138" i="5"/>
  <c r="R138" i="5" s="1"/>
  <c r="P142" i="5"/>
  <c r="R142" i="5" s="1"/>
  <c r="P146" i="5"/>
  <c r="R146" i="5" s="1"/>
  <c r="P150" i="5"/>
  <c r="R150" i="5" s="1"/>
  <c r="P154" i="5"/>
  <c r="R154" i="5" s="1"/>
  <c r="P158" i="5"/>
  <c r="R158" i="5" s="1"/>
  <c r="P162" i="5"/>
  <c r="R162" i="5" s="1"/>
  <c r="P166" i="5"/>
  <c r="R166" i="5" s="1"/>
  <c r="P170" i="5"/>
  <c r="R170" i="5" s="1"/>
  <c r="P174" i="5"/>
  <c r="R174" i="5" s="1"/>
  <c r="P178" i="5"/>
  <c r="R178" i="5" s="1"/>
  <c r="P182" i="5"/>
  <c r="R182" i="5" s="1"/>
  <c r="P186" i="5"/>
  <c r="R186" i="5" s="1"/>
  <c r="P190" i="5"/>
  <c r="R190" i="5" s="1"/>
  <c r="P95" i="5"/>
  <c r="R95" i="5" s="1"/>
  <c r="P96" i="5"/>
  <c r="R96" i="5" s="1"/>
  <c r="P98" i="5"/>
  <c r="R98" i="5" s="1"/>
  <c r="P99" i="5"/>
  <c r="R99" i="5" s="1"/>
  <c r="P100" i="5"/>
  <c r="R100" i="5" s="1"/>
  <c r="P102" i="5"/>
  <c r="R102" i="5" s="1"/>
  <c r="P103" i="5"/>
  <c r="R103" i="5" s="1"/>
  <c r="O194" i="5"/>
  <c r="Q194" i="5"/>
  <c r="P6" i="5"/>
  <c r="R6" i="5" s="1"/>
  <c r="P7" i="5"/>
  <c r="R7" i="5" s="1"/>
  <c r="P8" i="5"/>
  <c r="R8" i="5" s="1"/>
  <c r="P9" i="5"/>
  <c r="R9" i="5" s="1"/>
  <c r="P10" i="5"/>
  <c r="R10" i="5" s="1"/>
  <c r="P11" i="5"/>
  <c r="R11" i="5" s="1"/>
  <c r="P12" i="5"/>
  <c r="R12" i="5" s="1"/>
  <c r="P13" i="5"/>
  <c r="R13" i="5" s="1"/>
  <c r="P14" i="5"/>
  <c r="R14" i="5" s="1"/>
  <c r="P15" i="5"/>
  <c r="R15" i="5" s="1"/>
  <c r="P16" i="5"/>
  <c r="R16" i="5" s="1"/>
  <c r="P17" i="5"/>
  <c r="R17" i="5" s="1"/>
  <c r="P18" i="5"/>
  <c r="R18" i="5" s="1"/>
  <c r="P19" i="5"/>
  <c r="R19" i="5" s="1"/>
  <c r="P20" i="5"/>
  <c r="R20" i="5" s="1"/>
  <c r="P21" i="5"/>
  <c r="R21" i="5" s="1"/>
  <c r="P22" i="5"/>
  <c r="R22" i="5" s="1"/>
  <c r="P23" i="5"/>
  <c r="R23" i="5" s="1"/>
  <c r="P24" i="5"/>
  <c r="R24" i="5" s="1"/>
  <c r="P25" i="5"/>
  <c r="R25" i="5" s="1"/>
  <c r="P26" i="5"/>
  <c r="R26" i="5" s="1"/>
  <c r="P27" i="5"/>
  <c r="R27" i="5" s="1"/>
  <c r="P28" i="5"/>
  <c r="R28" i="5" s="1"/>
  <c r="P29" i="5"/>
  <c r="R29" i="5" s="1"/>
  <c r="P30" i="5"/>
  <c r="R30" i="5" s="1"/>
  <c r="P31" i="5"/>
  <c r="R31" i="5" s="1"/>
  <c r="P32" i="5"/>
  <c r="R32" i="5" s="1"/>
  <c r="P33" i="5"/>
  <c r="R33" i="5" s="1"/>
  <c r="P34" i="5"/>
  <c r="R34" i="5" s="1"/>
  <c r="P35" i="5"/>
  <c r="R35" i="5" s="1"/>
  <c r="P36" i="5"/>
  <c r="R36" i="5" s="1"/>
  <c r="P37" i="5"/>
  <c r="R37" i="5" s="1"/>
  <c r="P38" i="5"/>
  <c r="R38" i="5" s="1"/>
  <c r="P39" i="5"/>
  <c r="R39" i="5" s="1"/>
  <c r="P40" i="5"/>
  <c r="R40" i="5" s="1"/>
  <c r="P41" i="5"/>
  <c r="R41" i="5" s="1"/>
  <c r="P42" i="5"/>
  <c r="R42" i="5" s="1"/>
  <c r="P43" i="5"/>
  <c r="R43" i="5" s="1"/>
  <c r="P44" i="5"/>
  <c r="R44" i="5" s="1"/>
  <c r="P45" i="5"/>
  <c r="R45" i="5" s="1"/>
  <c r="P46" i="5"/>
  <c r="R46" i="5" s="1"/>
  <c r="P47" i="5"/>
  <c r="R47" i="5" s="1"/>
  <c r="P48" i="5"/>
  <c r="R48" i="5" s="1"/>
  <c r="P49" i="5"/>
  <c r="R49" i="5" s="1"/>
  <c r="P50" i="5"/>
  <c r="R50" i="5" s="1"/>
  <c r="P51" i="5"/>
  <c r="R51" i="5" s="1"/>
  <c r="P52" i="5"/>
  <c r="R52" i="5" s="1"/>
  <c r="P53" i="5"/>
  <c r="R53" i="5" s="1"/>
  <c r="P54" i="5"/>
  <c r="R54" i="5" s="1"/>
  <c r="P55" i="5"/>
  <c r="R55" i="5" s="1"/>
  <c r="P56" i="5"/>
  <c r="R56" i="5" s="1"/>
  <c r="P57" i="5"/>
  <c r="R57" i="5" s="1"/>
  <c r="P58" i="5"/>
  <c r="R58" i="5" s="1"/>
  <c r="P59" i="5"/>
  <c r="R59" i="5" s="1"/>
  <c r="P60" i="5"/>
  <c r="R60" i="5" s="1"/>
  <c r="P61" i="5"/>
  <c r="R61" i="5" s="1"/>
  <c r="P62" i="5"/>
  <c r="R62" i="5" s="1"/>
  <c r="P63" i="5"/>
  <c r="R63" i="5" s="1"/>
  <c r="P64" i="5"/>
  <c r="R64" i="5" s="1"/>
  <c r="P65" i="5"/>
  <c r="R65" i="5" s="1"/>
  <c r="P66" i="5"/>
  <c r="R66" i="5" s="1"/>
  <c r="P67" i="5"/>
  <c r="R67" i="5" s="1"/>
  <c r="P68" i="5"/>
  <c r="R68" i="5" s="1"/>
  <c r="P69" i="5"/>
  <c r="R69" i="5" s="1"/>
  <c r="P70" i="5"/>
  <c r="R70" i="5" s="1"/>
  <c r="P71" i="5"/>
  <c r="R71" i="5" s="1"/>
  <c r="P72" i="5"/>
  <c r="R72" i="5" s="1"/>
  <c r="P73" i="5"/>
  <c r="R73" i="5" s="1"/>
  <c r="P74" i="5"/>
  <c r="R74" i="5" s="1"/>
  <c r="P75" i="5"/>
  <c r="R75" i="5" s="1"/>
  <c r="P76" i="5"/>
  <c r="R76" i="5" s="1"/>
  <c r="P77" i="5"/>
  <c r="R77" i="5" s="1"/>
  <c r="P78" i="5"/>
  <c r="R78" i="5" s="1"/>
  <c r="P79" i="5"/>
  <c r="R79" i="5" s="1"/>
  <c r="P80" i="5"/>
  <c r="R80" i="5" s="1"/>
  <c r="P81" i="5"/>
  <c r="R81" i="5" s="1"/>
  <c r="P82" i="5"/>
  <c r="R82" i="5" s="1"/>
  <c r="P83" i="5"/>
  <c r="R83" i="5" s="1"/>
  <c r="P84" i="5"/>
  <c r="R84" i="5" s="1"/>
  <c r="P85" i="5"/>
  <c r="R85" i="5" s="1"/>
  <c r="P86" i="5"/>
  <c r="R86" i="5" s="1"/>
  <c r="P87" i="5"/>
  <c r="R87" i="5" s="1"/>
  <c r="P88" i="5"/>
  <c r="R88" i="5" s="1"/>
  <c r="P89" i="5"/>
  <c r="R89" i="5" s="1"/>
  <c r="P90" i="5"/>
  <c r="R90" i="5" s="1"/>
  <c r="P91" i="5"/>
  <c r="R91" i="5" s="1"/>
  <c r="P92" i="5"/>
  <c r="R92" i="5" s="1"/>
  <c r="P104" i="5"/>
  <c r="R104" i="5" s="1"/>
  <c r="P105" i="5"/>
  <c r="R105" i="5" s="1"/>
  <c r="P107" i="5"/>
  <c r="R107" i="5" s="1"/>
  <c r="P108" i="5"/>
  <c r="R108" i="5" s="1"/>
  <c r="P109" i="5"/>
  <c r="R109" i="5" s="1"/>
  <c r="P111" i="5"/>
  <c r="R111" i="5" s="1"/>
  <c r="P112" i="5"/>
  <c r="R112" i="5" s="1"/>
  <c r="P113" i="5"/>
  <c r="R113" i="5" s="1"/>
  <c r="P115" i="5"/>
  <c r="R115" i="5" s="1"/>
  <c r="P116" i="5"/>
  <c r="R116" i="5" s="1"/>
  <c r="P117" i="5"/>
  <c r="R117" i="5" s="1"/>
  <c r="P119" i="5"/>
  <c r="R119" i="5" s="1"/>
  <c r="P120" i="5"/>
  <c r="R120" i="5" s="1"/>
  <c r="P121" i="5"/>
  <c r="R121" i="5" s="1"/>
  <c r="P123" i="5"/>
  <c r="R123" i="5" s="1"/>
  <c r="P124" i="5"/>
  <c r="R124" i="5" s="1"/>
  <c r="P125" i="5"/>
  <c r="R125" i="5" s="1"/>
  <c r="P127" i="5"/>
  <c r="R127" i="5" s="1"/>
  <c r="P128" i="5"/>
  <c r="R128" i="5" s="1"/>
  <c r="P129" i="5"/>
  <c r="R129" i="5" s="1"/>
  <c r="P131" i="5"/>
  <c r="R131" i="5" s="1"/>
  <c r="P132" i="5"/>
  <c r="R132" i="5" s="1"/>
  <c r="P133" i="5"/>
  <c r="R133" i="5" s="1"/>
  <c r="P135" i="5"/>
  <c r="R135" i="5" s="1"/>
  <c r="P136" i="5"/>
  <c r="R136" i="5" s="1"/>
  <c r="P137" i="5"/>
  <c r="R137" i="5" s="1"/>
  <c r="P139" i="5"/>
  <c r="R139" i="5" s="1"/>
  <c r="P140" i="5"/>
  <c r="R140" i="5" s="1"/>
  <c r="P141" i="5"/>
  <c r="R141" i="5" s="1"/>
  <c r="P143" i="5"/>
  <c r="R143" i="5" s="1"/>
  <c r="P144" i="5"/>
  <c r="R144" i="5" s="1"/>
  <c r="P145" i="5"/>
  <c r="R145" i="5" s="1"/>
  <c r="P147" i="5"/>
  <c r="R147" i="5" s="1"/>
  <c r="P148" i="5"/>
  <c r="R148" i="5" s="1"/>
  <c r="P149" i="5"/>
  <c r="R149" i="5" s="1"/>
  <c r="P151" i="5"/>
  <c r="R151" i="5" s="1"/>
  <c r="P152" i="5"/>
  <c r="R152" i="5" s="1"/>
  <c r="P153" i="5"/>
  <c r="R153" i="5" s="1"/>
  <c r="P155" i="5"/>
  <c r="R155" i="5" s="1"/>
  <c r="P156" i="5"/>
  <c r="R156" i="5" s="1"/>
  <c r="P157" i="5"/>
  <c r="R157" i="5" s="1"/>
  <c r="P159" i="5"/>
  <c r="R159" i="5" s="1"/>
  <c r="P160" i="5"/>
  <c r="R160" i="5" s="1"/>
  <c r="P161" i="5"/>
  <c r="R161" i="5" s="1"/>
  <c r="P163" i="5"/>
  <c r="R163" i="5" s="1"/>
  <c r="P164" i="5"/>
  <c r="R164" i="5" s="1"/>
  <c r="P165" i="5"/>
  <c r="R165" i="5" s="1"/>
  <c r="P167" i="5"/>
  <c r="R167" i="5" s="1"/>
  <c r="P168" i="5"/>
  <c r="R168" i="5" s="1"/>
  <c r="P169" i="5"/>
  <c r="R169" i="5" s="1"/>
  <c r="P171" i="5"/>
  <c r="R171" i="5" s="1"/>
  <c r="P172" i="5"/>
  <c r="R172" i="5" s="1"/>
  <c r="P173" i="5"/>
  <c r="R173" i="5" s="1"/>
  <c r="P175" i="5"/>
  <c r="R175" i="5" s="1"/>
  <c r="P176" i="5"/>
  <c r="R176" i="5" s="1"/>
  <c r="P177" i="5"/>
  <c r="R177" i="5" s="1"/>
  <c r="P179" i="5"/>
  <c r="R179" i="5" s="1"/>
  <c r="P180" i="5"/>
  <c r="R180" i="5" s="1"/>
  <c r="P181" i="5"/>
  <c r="R181" i="5" s="1"/>
  <c r="P183" i="5"/>
  <c r="R183" i="5" s="1"/>
  <c r="P184" i="5"/>
  <c r="R184" i="5" s="1"/>
  <c r="P185" i="5"/>
  <c r="R185" i="5" s="1"/>
  <c r="P187" i="5"/>
  <c r="R187" i="5" s="1"/>
  <c r="P188" i="5"/>
  <c r="R188" i="5" s="1"/>
  <c r="P189" i="5"/>
  <c r="R189" i="5" s="1"/>
  <c r="P191" i="5"/>
  <c r="R191" i="5" s="1"/>
  <c r="P192" i="5"/>
  <c r="R192" i="5" s="1"/>
  <c r="P193" i="5"/>
  <c r="R193" i="5" s="1"/>
  <c r="G5" i="5"/>
  <c r="H194" i="5"/>
  <c r="I194" i="5"/>
  <c r="J194" i="5"/>
  <c r="K194" i="5"/>
  <c r="M194" i="5"/>
  <c r="N194" i="5"/>
  <c r="C194" i="5"/>
  <c r="B193" i="5"/>
  <c r="B194" i="5" s="1"/>
  <c r="G192" i="5"/>
  <c r="D192" i="5"/>
  <c r="D191" i="5"/>
  <c r="G191" i="5" s="1"/>
  <c r="G190" i="5"/>
  <c r="D190" i="5"/>
  <c r="D189" i="5"/>
  <c r="G189" i="5" s="1"/>
  <c r="G188" i="5"/>
  <c r="D188" i="5"/>
  <c r="D187" i="5"/>
  <c r="G187" i="5" s="1"/>
  <c r="G186" i="5"/>
  <c r="D186" i="5"/>
  <c r="D185" i="5"/>
  <c r="G185" i="5" s="1"/>
  <c r="G184" i="5"/>
  <c r="D184" i="5"/>
  <c r="D183" i="5"/>
  <c r="G183" i="5" s="1"/>
  <c r="G182" i="5"/>
  <c r="D182" i="5"/>
  <c r="D181" i="5"/>
  <c r="G181" i="5" s="1"/>
  <c r="G180" i="5"/>
  <c r="D180" i="5"/>
  <c r="D179" i="5"/>
  <c r="G179" i="5" s="1"/>
  <c r="G178" i="5"/>
  <c r="D178" i="5"/>
  <c r="D177" i="5"/>
  <c r="G177" i="5" s="1"/>
  <c r="G176" i="5"/>
  <c r="D176" i="5"/>
  <c r="D175" i="5"/>
  <c r="G175" i="5" s="1"/>
  <c r="G174" i="5"/>
  <c r="D174" i="5"/>
  <c r="D173" i="5"/>
  <c r="G173" i="5" s="1"/>
  <c r="G172" i="5"/>
  <c r="D172" i="5"/>
  <c r="D171" i="5"/>
  <c r="G171" i="5" s="1"/>
  <c r="G170" i="5"/>
  <c r="D170" i="5"/>
  <c r="D169" i="5"/>
  <c r="G169" i="5" s="1"/>
  <c r="G168" i="5"/>
  <c r="D168" i="5"/>
  <c r="D167" i="5"/>
  <c r="G167" i="5" s="1"/>
  <c r="G166" i="5"/>
  <c r="D166" i="5"/>
  <c r="D165" i="5"/>
  <c r="G165" i="5" s="1"/>
  <c r="G164" i="5"/>
  <c r="D164" i="5"/>
  <c r="D163" i="5"/>
  <c r="G163" i="5" s="1"/>
  <c r="G162" i="5"/>
  <c r="D162" i="5"/>
  <c r="D161" i="5"/>
  <c r="G161" i="5" s="1"/>
  <c r="G160" i="5"/>
  <c r="D160" i="5"/>
  <c r="D159" i="5"/>
  <c r="G159" i="5" s="1"/>
  <c r="G158" i="5"/>
  <c r="D158" i="5"/>
  <c r="D157" i="5"/>
  <c r="G157" i="5" s="1"/>
  <c r="G156" i="5"/>
  <c r="D156" i="5"/>
  <c r="D155" i="5"/>
  <c r="G155" i="5" s="1"/>
  <c r="G154" i="5"/>
  <c r="D154" i="5"/>
  <c r="D153" i="5"/>
  <c r="G153" i="5" s="1"/>
  <c r="G152" i="5"/>
  <c r="D152" i="5"/>
  <c r="D151" i="5"/>
  <c r="G151" i="5" s="1"/>
  <c r="G150" i="5"/>
  <c r="D150" i="5"/>
  <c r="D149" i="5"/>
  <c r="G149" i="5" s="1"/>
  <c r="G148" i="5"/>
  <c r="D148" i="5"/>
  <c r="D147" i="5"/>
  <c r="G147" i="5" s="1"/>
  <c r="G146" i="5"/>
  <c r="D146" i="5"/>
  <c r="D145" i="5"/>
  <c r="G145" i="5" s="1"/>
  <c r="G144" i="5"/>
  <c r="D144" i="5"/>
  <c r="D143" i="5"/>
  <c r="G143" i="5" s="1"/>
  <c r="G142" i="5"/>
  <c r="D142" i="5"/>
  <c r="D141" i="5"/>
  <c r="G141" i="5" s="1"/>
  <c r="G140" i="5"/>
  <c r="D140" i="5"/>
  <c r="D139" i="5"/>
  <c r="G139" i="5" s="1"/>
  <c r="G138" i="5"/>
  <c r="D138" i="5"/>
  <c r="D137" i="5"/>
  <c r="G137" i="5" s="1"/>
  <c r="G136" i="5"/>
  <c r="D136" i="5"/>
  <c r="D135" i="5"/>
  <c r="G135" i="5" s="1"/>
  <c r="G134" i="5"/>
  <c r="D134" i="5"/>
  <c r="D133" i="5"/>
  <c r="G133" i="5" s="1"/>
  <c r="G132" i="5"/>
  <c r="D132" i="5"/>
  <c r="D131" i="5"/>
  <c r="G131" i="5" s="1"/>
  <c r="G130" i="5"/>
  <c r="D130" i="5"/>
  <c r="D129" i="5"/>
  <c r="G129" i="5" s="1"/>
  <c r="G128" i="5"/>
  <c r="D128" i="5"/>
  <c r="D127" i="5"/>
  <c r="G127" i="5" s="1"/>
  <c r="G126" i="5"/>
  <c r="D126" i="5"/>
  <c r="D125" i="5"/>
  <c r="G125" i="5" s="1"/>
  <c r="G124" i="5"/>
  <c r="D124" i="5"/>
  <c r="D123" i="5"/>
  <c r="G123" i="5" s="1"/>
  <c r="G122" i="5"/>
  <c r="D122" i="5"/>
  <c r="D121" i="5"/>
  <c r="G121" i="5" s="1"/>
  <c r="G120" i="5"/>
  <c r="D119" i="5"/>
  <c r="G119" i="5" s="1"/>
  <c r="D118" i="5"/>
  <c r="G118" i="5" s="1"/>
  <c r="G117" i="5"/>
  <c r="D116" i="5"/>
  <c r="G116" i="5" s="1"/>
  <c r="D115" i="5"/>
  <c r="G115" i="5" s="1"/>
  <c r="D114" i="5"/>
  <c r="G114" i="5" s="1"/>
  <c r="D113" i="5"/>
  <c r="G113" i="5" s="1"/>
  <c r="D112" i="5"/>
  <c r="G112" i="5" s="1"/>
  <c r="D111" i="5"/>
  <c r="G111" i="5" s="1"/>
  <c r="D110" i="5"/>
  <c r="G110" i="5" s="1"/>
  <c r="D109" i="5"/>
  <c r="G109" i="5" s="1"/>
  <c r="D108" i="5"/>
  <c r="G108" i="5" s="1"/>
  <c r="D107" i="5"/>
  <c r="G107" i="5" s="1"/>
  <c r="D106" i="5"/>
  <c r="G106" i="5" s="1"/>
  <c r="D105" i="5"/>
  <c r="G105" i="5" s="1"/>
  <c r="D104" i="5"/>
  <c r="G104" i="5" s="1"/>
  <c r="D103" i="5"/>
  <c r="G103" i="5" s="1"/>
  <c r="H102" i="5"/>
  <c r="D102" i="5"/>
  <c r="G102" i="5" s="1"/>
  <c r="D101" i="5"/>
  <c r="G101" i="5" s="1"/>
  <c r="D100" i="5"/>
  <c r="G100" i="5" s="1"/>
  <c r="D99" i="5"/>
  <c r="G99" i="5" s="1"/>
  <c r="D98" i="5"/>
  <c r="G98" i="5" s="1"/>
  <c r="D97" i="5"/>
  <c r="G97" i="5" s="1"/>
  <c r="D96" i="5"/>
  <c r="G96" i="5" s="1"/>
  <c r="G95" i="5"/>
  <c r="D95" i="5"/>
  <c r="D94" i="5"/>
  <c r="G94" i="5" s="1"/>
  <c r="D93" i="5"/>
  <c r="G93" i="5" s="1"/>
  <c r="D92" i="5"/>
  <c r="G92" i="5" s="1"/>
  <c r="D91" i="5"/>
  <c r="G91" i="5" s="1"/>
  <c r="D90" i="5"/>
  <c r="G90" i="5" s="1"/>
  <c r="D89" i="5"/>
  <c r="G89" i="5" s="1"/>
  <c r="D88" i="5"/>
  <c r="G88" i="5" s="1"/>
  <c r="G87" i="5"/>
  <c r="D87" i="5"/>
  <c r="D86" i="5"/>
  <c r="G86" i="5" s="1"/>
  <c r="D85" i="5"/>
  <c r="G85" i="5" s="1"/>
  <c r="D84" i="5"/>
  <c r="G84" i="5" s="1"/>
  <c r="D83" i="5"/>
  <c r="G83" i="5" s="1"/>
  <c r="D82" i="5"/>
  <c r="G82" i="5" s="1"/>
  <c r="D81" i="5"/>
  <c r="G81" i="5" s="1"/>
  <c r="D80" i="5"/>
  <c r="G80" i="5" s="1"/>
  <c r="G79" i="5"/>
  <c r="D79" i="5"/>
  <c r="D78" i="5"/>
  <c r="G78" i="5" s="1"/>
  <c r="D77" i="5"/>
  <c r="G77" i="5" s="1"/>
  <c r="D76" i="5"/>
  <c r="G76" i="5" s="1"/>
  <c r="D75" i="5"/>
  <c r="G75" i="5" s="1"/>
  <c r="D74" i="5"/>
  <c r="G74" i="5" s="1"/>
  <c r="D73" i="5"/>
  <c r="G73" i="5" s="1"/>
  <c r="D72" i="5"/>
  <c r="G72" i="5" s="1"/>
  <c r="G71" i="5"/>
  <c r="D71" i="5"/>
  <c r="D70" i="5"/>
  <c r="G70" i="5" s="1"/>
  <c r="D69" i="5"/>
  <c r="G69" i="5" s="1"/>
  <c r="D68" i="5"/>
  <c r="G68" i="5" s="1"/>
  <c r="D67" i="5"/>
  <c r="G67" i="5" s="1"/>
  <c r="D66" i="5"/>
  <c r="G66" i="5" s="1"/>
  <c r="D65" i="5"/>
  <c r="G65" i="5" s="1"/>
  <c r="D64" i="5"/>
  <c r="G64" i="5" s="1"/>
  <c r="G63" i="5"/>
  <c r="D63" i="5"/>
  <c r="D62" i="5"/>
  <c r="G62" i="5" s="1"/>
  <c r="D61" i="5"/>
  <c r="G61" i="5" s="1"/>
  <c r="D60" i="5"/>
  <c r="G60" i="5" s="1"/>
  <c r="D59" i="5"/>
  <c r="G59" i="5" s="1"/>
  <c r="D58" i="5"/>
  <c r="G58" i="5" s="1"/>
  <c r="D57" i="5"/>
  <c r="G57" i="5" s="1"/>
  <c r="D56" i="5"/>
  <c r="G56" i="5" s="1"/>
  <c r="G55" i="5"/>
  <c r="D55" i="5"/>
  <c r="D54" i="5"/>
  <c r="G54" i="5" s="1"/>
  <c r="D53" i="5"/>
  <c r="G53" i="5" s="1"/>
  <c r="D52" i="5"/>
  <c r="G52" i="5" s="1"/>
  <c r="D51" i="5"/>
  <c r="G51" i="5" s="1"/>
  <c r="D50" i="5"/>
  <c r="G50" i="5" s="1"/>
  <c r="D49" i="5"/>
  <c r="G49" i="5" s="1"/>
  <c r="D48" i="5"/>
  <c r="G48" i="5" s="1"/>
  <c r="G47" i="5"/>
  <c r="D47" i="5"/>
  <c r="D46" i="5"/>
  <c r="G46" i="5" s="1"/>
  <c r="D45" i="5"/>
  <c r="G45" i="5" s="1"/>
  <c r="D44" i="5"/>
  <c r="G44" i="5" s="1"/>
  <c r="D43" i="5"/>
  <c r="G43" i="5" s="1"/>
  <c r="D42" i="5"/>
  <c r="G42" i="5" s="1"/>
  <c r="D41" i="5"/>
  <c r="G41" i="5" s="1"/>
  <c r="D40" i="5"/>
  <c r="G40" i="5" s="1"/>
  <c r="G39" i="5"/>
  <c r="D39" i="5"/>
  <c r="D38" i="5"/>
  <c r="G38" i="5" s="1"/>
  <c r="D37" i="5"/>
  <c r="G37" i="5" s="1"/>
  <c r="D36" i="5"/>
  <c r="G36" i="5" s="1"/>
  <c r="D35" i="5"/>
  <c r="G35" i="5" s="1"/>
  <c r="D34" i="5"/>
  <c r="G34" i="5" s="1"/>
  <c r="D33" i="5"/>
  <c r="G33" i="5" s="1"/>
  <c r="D32" i="5"/>
  <c r="G32" i="5" s="1"/>
  <c r="G31" i="5"/>
  <c r="D31" i="5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G23" i="5"/>
  <c r="D23" i="5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G15" i="5"/>
  <c r="D15" i="5"/>
  <c r="D14" i="5"/>
  <c r="G14" i="5" s="1"/>
  <c r="G13" i="5"/>
  <c r="D13" i="5"/>
  <c r="D12" i="5"/>
  <c r="G12" i="5" s="1"/>
  <c r="G11" i="5"/>
  <c r="G10" i="5"/>
  <c r="D10" i="5"/>
  <c r="D9" i="5"/>
  <c r="G9" i="5" s="1"/>
  <c r="D8" i="5"/>
  <c r="G8" i="5" s="1"/>
  <c r="D7" i="5"/>
  <c r="G7" i="5" s="1"/>
  <c r="D6" i="5"/>
  <c r="G6" i="5" s="1"/>
  <c r="D5" i="5"/>
  <c r="L16" i="6" l="1"/>
  <c r="R11" i="6"/>
  <c r="R12" i="6"/>
  <c r="R10" i="6"/>
  <c r="R15" i="6"/>
  <c r="R8" i="6"/>
  <c r="P9" i="6"/>
  <c r="R9" i="6" s="1"/>
  <c r="P5" i="6"/>
  <c r="P7" i="6"/>
  <c r="R7" i="6" s="1"/>
  <c r="R101" i="5"/>
  <c r="P93" i="5"/>
  <c r="R93" i="5" s="1"/>
  <c r="R97" i="5"/>
  <c r="G194" i="5"/>
  <c r="D194" i="5"/>
  <c r="R5" i="6" l="1"/>
  <c r="R16" i="6" s="1"/>
  <c r="P16" i="6"/>
  <c r="P5" i="5"/>
  <c r="P194" i="5" s="1"/>
  <c r="R5" i="5" l="1"/>
  <c r="R194" i="5" s="1"/>
  <c r="I93" i="4" l="1"/>
  <c r="J93" i="4"/>
  <c r="K93" i="4"/>
  <c r="L93" i="4"/>
  <c r="R93" i="4"/>
  <c r="P93" i="4"/>
  <c r="O93" i="4"/>
  <c r="N93" i="4"/>
  <c r="M93" i="4"/>
  <c r="H92" i="4"/>
  <c r="C92" i="4"/>
  <c r="H91" i="4"/>
  <c r="C91" i="4"/>
  <c r="H90" i="4"/>
  <c r="C90" i="4"/>
  <c r="H89" i="4"/>
  <c r="C89" i="4"/>
  <c r="H88" i="4"/>
  <c r="C88" i="4"/>
  <c r="H87" i="4"/>
  <c r="C87" i="4"/>
  <c r="H86" i="4"/>
  <c r="C86" i="4"/>
  <c r="H85" i="4"/>
  <c r="C85" i="4"/>
  <c r="H84" i="4"/>
  <c r="C84" i="4"/>
  <c r="H83" i="4"/>
  <c r="C83" i="4"/>
  <c r="H82" i="4"/>
  <c r="C82" i="4"/>
  <c r="H81" i="4"/>
  <c r="C81" i="4"/>
  <c r="H80" i="4"/>
  <c r="C80" i="4"/>
  <c r="H79" i="4"/>
  <c r="C79" i="4"/>
  <c r="H78" i="4"/>
  <c r="C78" i="4"/>
  <c r="H77" i="4"/>
  <c r="C77" i="4"/>
  <c r="H76" i="4"/>
  <c r="C76" i="4"/>
  <c r="H75" i="4"/>
  <c r="C75" i="4"/>
  <c r="H74" i="4"/>
  <c r="C74" i="4"/>
  <c r="H73" i="4"/>
  <c r="C73" i="4"/>
  <c r="H72" i="4"/>
  <c r="C72" i="4"/>
  <c r="H71" i="4"/>
  <c r="C71" i="4"/>
  <c r="H70" i="4"/>
  <c r="C70" i="4"/>
  <c r="H69" i="4"/>
  <c r="C69" i="4"/>
  <c r="H68" i="4"/>
  <c r="C68" i="4"/>
  <c r="H67" i="4"/>
  <c r="C67" i="4"/>
  <c r="H66" i="4"/>
  <c r="C66" i="4"/>
  <c r="H65" i="4"/>
  <c r="C65" i="4"/>
  <c r="H64" i="4"/>
  <c r="C64" i="4"/>
  <c r="E63" i="4"/>
  <c r="D63" i="4"/>
  <c r="H62" i="4"/>
  <c r="C62" i="4"/>
  <c r="H61" i="4"/>
  <c r="C61" i="4"/>
  <c r="H60" i="4"/>
  <c r="C60" i="4"/>
  <c r="H59" i="4"/>
  <c r="C59" i="4"/>
  <c r="H58" i="4"/>
  <c r="C58" i="4"/>
  <c r="H57" i="4"/>
  <c r="C57" i="4"/>
  <c r="H56" i="4"/>
  <c r="C56" i="4"/>
  <c r="H55" i="4"/>
  <c r="C55" i="4"/>
  <c r="H54" i="4"/>
  <c r="C54" i="4"/>
  <c r="H53" i="4"/>
  <c r="C53" i="4"/>
  <c r="H52" i="4"/>
  <c r="C52" i="4"/>
  <c r="H51" i="4"/>
  <c r="C51" i="4"/>
  <c r="H50" i="4"/>
  <c r="C50" i="4"/>
  <c r="H49" i="4"/>
  <c r="C49" i="4"/>
  <c r="H48" i="4"/>
  <c r="C48" i="4"/>
  <c r="H47" i="4"/>
  <c r="C47" i="4"/>
  <c r="H46" i="4"/>
  <c r="C46" i="4"/>
  <c r="H45" i="4"/>
  <c r="C45" i="4"/>
  <c r="H44" i="4"/>
  <c r="C44" i="4"/>
  <c r="H43" i="4"/>
  <c r="C43" i="4"/>
  <c r="H42" i="4"/>
  <c r="C42" i="4"/>
  <c r="H41" i="4"/>
  <c r="C41" i="4"/>
  <c r="H40" i="4"/>
  <c r="C40" i="4"/>
  <c r="H39" i="4"/>
  <c r="C39" i="4"/>
  <c r="H38" i="4"/>
  <c r="C38" i="4"/>
  <c r="H37" i="4"/>
  <c r="C37" i="4"/>
  <c r="H36" i="4"/>
  <c r="C36" i="4"/>
  <c r="H35" i="4"/>
  <c r="C35" i="4"/>
  <c r="H34" i="4"/>
  <c r="C34" i="4"/>
  <c r="H33" i="4"/>
  <c r="C33" i="4"/>
  <c r="H32" i="4"/>
  <c r="C32" i="4"/>
  <c r="H31" i="4"/>
  <c r="C31" i="4"/>
  <c r="H30" i="4"/>
  <c r="C30" i="4"/>
  <c r="H29" i="4"/>
  <c r="C29" i="4"/>
  <c r="H28" i="4"/>
  <c r="C28" i="4"/>
  <c r="H27" i="4"/>
  <c r="C27" i="4"/>
  <c r="H26" i="4"/>
  <c r="C26" i="4"/>
  <c r="H25" i="4"/>
  <c r="C25" i="4"/>
  <c r="H24" i="4"/>
  <c r="C24" i="4"/>
  <c r="H23" i="4"/>
  <c r="C23" i="4"/>
  <c r="H22" i="4"/>
  <c r="C22" i="4"/>
  <c r="H21" i="4"/>
  <c r="C21" i="4"/>
  <c r="H20" i="4"/>
  <c r="C20" i="4"/>
  <c r="E19" i="4"/>
  <c r="D19" i="4"/>
  <c r="D93" i="4" s="1"/>
  <c r="H18" i="4"/>
  <c r="C18" i="4"/>
  <c r="H17" i="4"/>
  <c r="C17" i="4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6" i="4"/>
  <c r="C6" i="4"/>
  <c r="H5" i="4"/>
  <c r="C5" i="4"/>
  <c r="Q30" i="4"/>
  <c r="Q17" i="4"/>
  <c r="Q71" i="4" l="1"/>
  <c r="S71" i="4" s="1"/>
  <c r="Q55" i="4"/>
  <c r="S55" i="4" s="1"/>
  <c r="Q51" i="4"/>
  <c r="S51" i="4" s="1"/>
  <c r="Q47" i="4"/>
  <c r="S47" i="4" s="1"/>
  <c r="Q39" i="4"/>
  <c r="S39" i="4" s="1"/>
  <c r="Q31" i="4"/>
  <c r="S31" i="4" s="1"/>
  <c r="Q7" i="4"/>
  <c r="S7" i="4" s="1"/>
  <c r="S30" i="4"/>
  <c r="Q85" i="4"/>
  <c r="S85" i="4" s="1"/>
  <c r="Q53" i="4"/>
  <c r="S53" i="4" s="1"/>
  <c r="Q80" i="4"/>
  <c r="S80" i="4" s="1"/>
  <c r="Q76" i="4"/>
  <c r="S76" i="4" s="1"/>
  <c r="Q48" i="4"/>
  <c r="S48" i="4" s="1"/>
  <c r="Q44" i="4"/>
  <c r="S44" i="4" s="1"/>
  <c r="Q16" i="4"/>
  <c r="S16" i="4" s="1"/>
  <c r="Q12" i="4"/>
  <c r="S12" i="4" s="1"/>
  <c r="Q13" i="4"/>
  <c r="S13" i="4" s="1"/>
  <c r="C19" i="4"/>
  <c r="C93" i="4" s="1"/>
  <c r="H63" i="4"/>
  <c r="Q59" i="4"/>
  <c r="S59" i="4" s="1"/>
  <c r="Q43" i="4"/>
  <c r="Q21" i="4"/>
  <c r="S21" i="4" s="1"/>
  <c r="Q9" i="4"/>
  <c r="S9" i="4" s="1"/>
  <c r="Q25" i="4"/>
  <c r="S25" i="4" s="1"/>
  <c r="Q41" i="4"/>
  <c r="S41" i="4" s="1"/>
  <c r="Q73" i="4"/>
  <c r="S73" i="4" s="1"/>
  <c r="H19" i="4"/>
  <c r="H93" i="4" s="1"/>
  <c r="C63" i="4"/>
  <c r="E93" i="4"/>
  <c r="Q65" i="4"/>
  <c r="S65" i="4" s="1"/>
  <c r="S43" i="4"/>
  <c r="Q69" i="4"/>
  <c r="Q6" i="4"/>
  <c r="S6" i="4" s="1"/>
  <c r="Q11" i="4"/>
  <c r="S11" i="4" s="1"/>
  <c r="Q33" i="4"/>
  <c r="S33" i="4" s="1"/>
  <c r="Q37" i="4"/>
  <c r="Q75" i="4"/>
  <c r="S75" i="4" s="1"/>
  <c r="Q79" i="4"/>
  <c r="S79" i="4" s="1"/>
  <c r="Q83" i="4"/>
  <c r="S83" i="4" s="1"/>
  <c r="Q87" i="4"/>
  <c r="S87" i="4" s="1"/>
  <c r="Q91" i="4"/>
  <c r="S91" i="4" s="1"/>
  <c r="Q19" i="4"/>
  <c r="S19" i="4" s="1"/>
  <c r="Q36" i="4"/>
  <c r="S36" i="4" s="1"/>
  <c r="Q38" i="4"/>
  <c r="S38" i="4" s="1"/>
  <c r="Q45" i="4"/>
  <c r="S45" i="4" s="1"/>
  <c r="Q49" i="4"/>
  <c r="S49" i="4" s="1"/>
  <c r="Q57" i="4"/>
  <c r="S57" i="4" s="1"/>
  <c r="Q70" i="4"/>
  <c r="S70" i="4" s="1"/>
  <c r="Q77" i="4"/>
  <c r="S77" i="4" s="1"/>
  <c r="Q81" i="4"/>
  <c r="S81" i="4" s="1"/>
  <c r="Q89" i="4"/>
  <c r="Q15" i="4"/>
  <c r="S15" i="4" s="1"/>
  <c r="Q23" i="4"/>
  <c r="S23" i="4" s="1"/>
  <c r="Q27" i="4"/>
  <c r="S27" i="4" s="1"/>
  <c r="Q68" i="4"/>
  <c r="S68" i="4" s="1"/>
  <c r="S17" i="4"/>
  <c r="Q63" i="4"/>
  <c r="S63" i="4" s="1"/>
  <c r="Q20" i="4"/>
  <c r="S20" i="4" s="1"/>
  <c r="Q52" i="4"/>
  <c r="S52" i="4" s="1"/>
  <c r="Q78" i="4"/>
  <c r="S78" i="4" s="1"/>
  <c r="Q22" i="4"/>
  <c r="S22" i="4" s="1"/>
  <c r="Q28" i="4"/>
  <c r="S28" i="4" s="1"/>
  <c r="Q54" i="4"/>
  <c r="S54" i="4" s="1"/>
  <c r="Q60" i="4"/>
  <c r="S60" i="4" s="1"/>
  <c r="Q86" i="4"/>
  <c r="S86" i="4" s="1"/>
  <c r="Q92" i="4"/>
  <c r="S92" i="4" s="1"/>
  <c r="Q14" i="4"/>
  <c r="S14" i="4" s="1"/>
  <c r="Q46" i="4"/>
  <c r="S46" i="4" s="1"/>
  <c r="Q84" i="4"/>
  <c r="S84" i="4" s="1"/>
  <c r="Q29" i="4"/>
  <c r="S29" i="4" s="1"/>
  <c r="Q35" i="4"/>
  <c r="S35" i="4" s="1"/>
  <c r="Q61" i="4"/>
  <c r="S61" i="4" s="1"/>
  <c r="Q62" i="4"/>
  <c r="S62" i="4" s="1"/>
  <c r="Q67" i="4"/>
  <c r="S67" i="4" s="1"/>
  <c r="Q10" i="4"/>
  <c r="S10" i="4" s="1"/>
  <c r="Q34" i="4"/>
  <c r="S34" i="4" s="1"/>
  <c r="Q50" i="4"/>
  <c r="S50" i="4" s="1"/>
  <c r="Q58" i="4"/>
  <c r="S58" i="4" s="1"/>
  <c r="Q74" i="4"/>
  <c r="S74" i="4" s="1"/>
  <c r="Q82" i="4"/>
  <c r="S82" i="4" s="1"/>
  <c r="Q90" i="4"/>
  <c r="S90" i="4" s="1"/>
  <c r="Q8" i="4"/>
  <c r="S8" i="4" s="1"/>
  <c r="Q24" i="4"/>
  <c r="S24" i="4" s="1"/>
  <c r="Q32" i="4"/>
  <c r="S32" i="4" s="1"/>
  <c r="Q40" i="4"/>
  <c r="S40" i="4" s="1"/>
  <c r="Q56" i="4"/>
  <c r="S56" i="4" s="1"/>
  <c r="Q64" i="4"/>
  <c r="S64" i="4" s="1"/>
  <c r="Q72" i="4"/>
  <c r="S72" i="4" s="1"/>
  <c r="Q88" i="4"/>
  <c r="S88" i="4" s="1"/>
  <c r="Q5" i="4"/>
  <c r="Q18" i="4"/>
  <c r="S18" i="4" s="1"/>
  <c r="Q26" i="4"/>
  <c r="S26" i="4" s="1"/>
  <c r="Q42" i="4"/>
  <c r="S42" i="4" s="1"/>
  <c r="Q66" i="4"/>
  <c r="S66" i="4" s="1"/>
  <c r="Q93" i="4" l="1"/>
  <c r="S89" i="4"/>
  <c r="S37" i="4"/>
  <c r="S69" i="4"/>
  <c r="S5" i="4"/>
  <c r="S93" i="4" s="1"/>
  <c r="R224" i="3" l="1"/>
  <c r="Q149" i="3"/>
  <c r="S149" i="3" s="1"/>
  <c r="Q153" i="3"/>
  <c r="S153" i="3" s="1"/>
  <c r="Q165" i="3"/>
  <c r="S165" i="3" s="1"/>
  <c r="Q169" i="3"/>
  <c r="S169" i="3" s="1"/>
  <c r="Q181" i="3"/>
  <c r="S181" i="3" s="1"/>
  <c r="Q185" i="3"/>
  <c r="S185" i="3" s="1"/>
  <c r="Q197" i="3"/>
  <c r="S197" i="3" s="1"/>
  <c r="Q201" i="3"/>
  <c r="S201" i="3" s="1"/>
  <c r="Q213" i="3"/>
  <c r="S213" i="3" s="1"/>
  <c r="Q217" i="3"/>
  <c r="S217" i="3" s="1"/>
  <c r="N224" i="3"/>
  <c r="Q7" i="3"/>
  <c r="S7" i="3" s="1"/>
  <c r="Q8" i="3"/>
  <c r="S8" i="3" s="1"/>
  <c r="Q9" i="3"/>
  <c r="S9" i="3" s="1"/>
  <c r="Q11" i="3"/>
  <c r="S11" i="3" s="1"/>
  <c r="Q12" i="3"/>
  <c r="S12" i="3" s="1"/>
  <c r="Q13" i="3"/>
  <c r="S13" i="3" s="1"/>
  <c r="Q15" i="3"/>
  <c r="S15" i="3" s="1"/>
  <c r="Q16" i="3"/>
  <c r="S16" i="3" s="1"/>
  <c r="Q17" i="3"/>
  <c r="S17" i="3" s="1"/>
  <c r="Q19" i="3"/>
  <c r="S19" i="3" s="1"/>
  <c r="Q20" i="3"/>
  <c r="S20" i="3" s="1"/>
  <c r="Q21" i="3"/>
  <c r="S21" i="3" s="1"/>
  <c r="Q23" i="3"/>
  <c r="S23" i="3" s="1"/>
  <c r="Q24" i="3"/>
  <c r="S24" i="3" s="1"/>
  <c r="Q25" i="3"/>
  <c r="S25" i="3" s="1"/>
  <c r="Q27" i="3"/>
  <c r="S27" i="3" s="1"/>
  <c r="Q28" i="3"/>
  <c r="S28" i="3" s="1"/>
  <c r="Q29" i="3"/>
  <c r="S29" i="3" s="1"/>
  <c r="Q31" i="3"/>
  <c r="S31" i="3" s="1"/>
  <c r="Q32" i="3"/>
  <c r="S32" i="3" s="1"/>
  <c r="Q33" i="3"/>
  <c r="S33" i="3" s="1"/>
  <c r="Q35" i="3"/>
  <c r="S35" i="3" s="1"/>
  <c r="Q36" i="3"/>
  <c r="S36" i="3" s="1"/>
  <c r="Q37" i="3"/>
  <c r="S37" i="3" s="1"/>
  <c r="Q39" i="3"/>
  <c r="S39" i="3" s="1"/>
  <c r="Q40" i="3"/>
  <c r="S40" i="3" s="1"/>
  <c r="Q41" i="3"/>
  <c r="S41" i="3" s="1"/>
  <c r="Q43" i="3"/>
  <c r="S43" i="3" s="1"/>
  <c r="Q44" i="3"/>
  <c r="S44" i="3" s="1"/>
  <c r="Q45" i="3"/>
  <c r="S45" i="3" s="1"/>
  <c r="Q47" i="3"/>
  <c r="S47" i="3" s="1"/>
  <c r="Q48" i="3"/>
  <c r="S48" i="3" s="1"/>
  <c r="Q49" i="3"/>
  <c r="S49" i="3" s="1"/>
  <c r="Q51" i="3"/>
  <c r="S51" i="3" s="1"/>
  <c r="Q52" i="3"/>
  <c r="S52" i="3" s="1"/>
  <c r="Q53" i="3"/>
  <c r="S53" i="3" s="1"/>
  <c r="Q55" i="3"/>
  <c r="S55" i="3" s="1"/>
  <c r="Q56" i="3"/>
  <c r="S56" i="3" s="1"/>
  <c r="Q57" i="3"/>
  <c r="S57" i="3" s="1"/>
  <c r="Q59" i="3"/>
  <c r="S59" i="3" s="1"/>
  <c r="Q60" i="3"/>
  <c r="S60" i="3" s="1"/>
  <c r="Q61" i="3"/>
  <c r="S61" i="3" s="1"/>
  <c r="Q63" i="3"/>
  <c r="S63" i="3" s="1"/>
  <c r="Q64" i="3"/>
  <c r="S64" i="3" s="1"/>
  <c r="Q65" i="3"/>
  <c r="S65" i="3" s="1"/>
  <c r="Q67" i="3"/>
  <c r="S67" i="3" s="1"/>
  <c r="Q68" i="3"/>
  <c r="S68" i="3" s="1"/>
  <c r="Q69" i="3"/>
  <c r="S69" i="3" s="1"/>
  <c r="Q71" i="3"/>
  <c r="S71" i="3" s="1"/>
  <c r="Q72" i="3"/>
  <c r="S72" i="3" s="1"/>
  <c r="Q73" i="3"/>
  <c r="S73" i="3" s="1"/>
  <c r="Q75" i="3"/>
  <c r="S75" i="3" s="1"/>
  <c r="Q76" i="3"/>
  <c r="S76" i="3" s="1"/>
  <c r="Q77" i="3"/>
  <c r="S77" i="3" s="1"/>
  <c r="Q79" i="3"/>
  <c r="S79" i="3" s="1"/>
  <c r="Q80" i="3"/>
  <c r="S80" i="3" s="1"/>
  <c r="Q81" i="3"/>
  <c r="S81" i="3" s="1"/>
  <c r="Q83" i="3"/>
  <c r="S83" i="3" s="1"/>
  <c r="Q84" i="3"/>
  <c r="S84" i="3" s="1"/>
  <c r="Q85" i="3"/>
  <c r="S85" i="3" s="1"/>
  <c r="Q87" i="3"/>
  <c r="S87" i="3" s="1"/>
  <c r="Q88" i="3"/>
  <c r="S88" i="3" s="1"/>
  <c r="Q89" i="3"/>
  <c r="S89" i="3" s="1"/>
  <c r="Q91" i="3"/>
  <c r="S91" i="3" s="1"/>
  <c r="Q92" i="3"/>
  <c r="S92" i="3" s="1"/>
  <c r="Q93" i="3"/>
  <c r="S93" i="3" s="1"/>
  <c r="Q95" i="3"/>
  <c r="S95" i="3" s="1"/>
  <c r="Q96" i="3"/>
  <c r="S96" i="3" s="1"/>
  <c r="Q97" i="3"/>
  <c r="S97" i="3" s="1"/>
  <c r="Q99" i="3"/>
  <c r="S99" i="3" s="1"/>
  <c r="Q100" i="3"/>
  <c r="S100" i="3" s="1"/>
  <c r="Q101" i="3"/>
  <c r="S101" i="3" s="1"/>
  <c r="Q103" i="3"/>
  <c r="S103" i="3" s="1"/>
  <c r="Q104" i="3"/>
  <c r="S104" i="3" s="1"/>
  <c r="Q105" i="3"/>
  <c r="S105" i="3" s="1"/>
  <c r="Q107" i="3"/>
  <c r="S107" i="3" s="1"/>
  <c r="Q108" i="3"/>
  <c r="S108" i="3" s="1"/>
  <c r="Q109" i="3"/>
  <c r="S109" i="3" s="1"/>
  <c r="Q111" i="3"/>
  <c r="S111" i="3" s="1"/>
  <c r="Q112" i="3"/>
  <c r="S112" i="3" s="1"/>
  <c r="Q113" i="3"/>
  <c r="S113" i="3" s="1"/>
  <c r="Q115" i="3"/>
  <c r="S115" i="3" s="1"/>
  <c r="Q116" i="3"/>
  <c r="S116" i="3" s="1"/>
  <c r="Q117" i="3"/>
  <c r="S117" i="3" s="1"/>
  <c r="Q119" i="3"/>
  <c r="S119" i="3" s="1"/>
  <c r="Q120" i="3"/>
  <c r="S120" i="3" s="1"/>
  <c r="Q121" i="3"/>
  <c r="S121" i="3" s="1"/>
  <c r="Q123" i="3"/>
  <c r="S123" i="3" s="1"/>
  <c r="Q124" i="3"/>
  <c r="S124" i="3" s="1"/>
  <c r="Q125" i="3"/>
  <c r="S125" i="3" s="1"/>
  <c r="Q127" i="3"/>
  <c r="S127" i="3" s="1"/>
  <c r="Q128" i="3"/>
  <c r="S128" i="3" s="1"/>
  <c r="Q129" i="3"/>
  <c r="S129" i="3" s="1"/>
  <c r="Q131" i="3"/>
  <c r="S131" i="3" s="1"/>
  <c r="Q132" i="3"/>
  <c r="S132" i="3" s="1"/>
  <c r="Q133" i="3"/>
  <c r="S133" i="3" s="1"/>
  <c r="Q135" i="3"/>
  <c r="S135" i="3" s="1"/>
  <c r="Q136" i="3"/>
  <c r="S136" i="3" s="1"/>
  <c r="Q137" i="3"/>
  <c r="S137" i="3" s="1"/>
  <c r="Q139" i="3"/>
  <c r="S139" i="3" s="1"/>
  <c r="Q140" i="3"/>
  <c r="S140" i="3" s="1"/>
  <c r="Q141" i="3"/>
  <c r="S141" i="3" s="1"/>
  <c r="Q143" i="3"/>
  <c r="S143" i="3" s="1"/>
  <c r="Q144" i="3"/>
  <c r="S144" i="3" s="1"/>
  <c r="Q145" i="3"/>
  <c r="S145" i="3" s="1"/>
  <c r="Q147" i="3"/>
  <c r="S147" i="3" s="1"/>
  <c r="Q148" i="3"/>
  <c r="S148" i="3" s="1"/>
  <c r="Q151" i="3"/>
  <c r="S151" i="3" s="1"/>
  <c r="Q152" i="3"/>
  <c r="S152" i="3" s="1"/>
  <c r="Q155" i="3"/>
  <c r="S155" i="3" s="1"/>
  <c r="Q156" i="3"/>
  <c r="S156" i="3" s="1"/>
  <c r="Q157" i="3"/>
  <c r="S157" i="3" s="1"/>
  <c r="Q159" i="3"/>
  <c r="S159" i="3" s="1"/>
  <c r="Q160" i="3"/>
  <c r="S160" i="3" s="1"/>
  <c r="Q161" i="3"/>
  <c r="S161" i="3" s="1"/>
  <c r="Q163" i="3"/>
  <c r="S163" i="3" s="1"/>
  <c r="Q164" i="3"/>
  <c r="S164" i="3" s="1"/>
  <c r="Q167" i="3"/>
  <c r="S167" i="3" s="1"/>
  <c r="Q168" i="3"/>
  <c r="S168" i="3" s="1"/>
  <c r="Q171" i="3"/>
  <c r="S171" i="3" s="1"/>
  <c r="Q172" i="3"/>
  <c r="S172" i="3" s="1"/>
  <c r="Q173" i="3"/>
  <c r="S173" i="3" s="1"/>
  <c r="Q175" i="3"/>
  <c r="S175" i="3" s="1"/>
  <c r="Q176" i="3"/>
  <c r="S176" i="3" s="1"/>
  <c r="Q177" i="3"/>
  <c r="S177" i="3" s="1"/>
  <c r="Q179" i="3"/>
  <c r="S179" i="3" s="1"/>
  <c r="Q180" i="3"/>
  <c r="S180" i="3" s="1"/>
  <c r="Q183" i="3"/>
  <c r="S183" i="3" s="1"/>
  <c r="Q184" i="3"/>
  <c r="S184" i="3" s="1"/>
  <c r="Q187" i="3"/>
  <c r="S187" i="3" s="1"/>
  <c r="Q188" i="3"/>
  <c r="S188" i="3" s="1"/>
  <c r="Q189" i="3"/>
  <c r="S189" i="3" s="1"/>
  <c r="Q191" i="3"/>
  <c r="S191" i="3" s="1"/>
  <c r="Q192" i="3"/>
  <c r="S192" i="3" s="1"/>
  <c r="Q193" i="3"/>
  <c r="S193" i="3" s="1"/>
  <c r="Q195" i="3"/>
  <c r="S195" i="3" s="1"/>
  <c r="Q196" i="3"/>
  <c r="S196" i="3" s="1"/>
  <c r="Q199" i="3"/>
  <c r="S199" i="3" s="1"/>
  <c r="Q200" i="3"/>
  <c r="S200" i="3" s="1"/>
  <c r="Q203" i="3"/>
  <c r="S203" i="3" s="1"/>
  <c r="Q204" i="3"/>
  <c r="S204" i="3" s="1"/>
  <c r="Q205" i="3"/>
  <c r="S205" i="3" s="1"/>
  <c r="Q207" i="3"/>
  <c r="S207" i="3" s="1"/>
  <c r="Q208" i="3"/>
  <c r="S208" i="3" s="1"/>
  <c r="Q209" i="3"/>
  <c r="S209" i="3" s="1"/>
  <c r="Q211" i="3"/>
  <c r="S211" i="3" s="1"/>
  <c r="Q212" i="3"/>
  <c r="S212" i="3" s="1"/>
  <c r="Q215" i="3"/>
  <c r="S215" i="3" s="1"/>
  <c r="Q216" i="3"/>
  <c r="S216" i="3" s="1"/>
  <c r="Q219" i="3"/>
  <c r="S219" i="3" s="1"/>
  <c r="Q220" i="3"/>
  <c r="S220" i="3" s="1"/>
  <c r="Q221" i="3"/>
  <c r="S221" i="3" s="1"/>
  <c r="Q223" i="3"/>
  <c r="S223" i="3" s="1"/>
  <c r="O224" i="3"/>
  <c r="I224" i="3"/>
  <c r="J224" i="3"/>
  <c r="K224" i="3"/>
  <c r="L224" i="3"/>
  <c r="H224" i="3"/>
  <c r="F27" i="1"/>
  <c r="G27" i="1"/>
  <c r="V27" i="1"/>
  <c r="U27" i="1"/>
  <c r="S27" i="1"/>
  <c r="R27" i="1"/>
  <c r="Q27" i="1"/>
  <c r="O27" i="1"/>
  <c r="N27" i="1"/>
  <c r="M27" i="1"/>
  <c r="L27" i="1"/>
  <c r="D27" i="1"/>
  <c r="E27" i="1"/>
  <c r="T12" i="1"/>
  <c r="T16" i="1"/>
  <c r="T8" i="1"/>
  <c r="T6" i="1"/>
  <c r="T7" i="1"/>
  <c r="T9" i="1"/>
  <c r="T10" i="1"/>
  <c r="T11" i="1"/>
  <c r="T13" i="1"/>
  <c r="T14" i="1"/>
  <c r="T15" i="1"/>
  <c r="T17" i="1"/>
  <c r="T18" i="1"/>
  <c r="T19" i="1"/>
  <c r="T20" i="1"/>
  <c r="T21" i="1"/>
  <c r="T22" i="1"/>
  <c r="T23" i="1"/>
  <c r="T24" i="1"/>
  <c r="T25" i="1"/>
  <c r="T26" i="1"/>
  <c r="P27" i="1" l="1"/>
  <c r="T5" i="1"/>
  <c r="T27" i="1" s="1"/>
  <c r="P224" i="3"/>
  <c r="Q222" i="3"/>
  <c r="S222" i="3" s="1"/>
  <c r="Q218" i="3"/>
  <c r="S218" i="3" s="1"/>
  <c r="Q214" i="3"/>
  <c r="S214" i="3" s="1"/>
  <c r="Q210" i="3"/>
  <c r="S210" i="3" s="1"/>
  <c r="Q206" i="3"/>
  <c r="S206" i="3" s="1"/>
  <c r="Q202" i="3"/>
  <c r="S202" i="3" s="1"/>
  <c r="Q198" i="3"/>
  <c r="S198" i="3" s="1"/>
  <c r="Q194" i="3"/>
  <c r="S194" i="3" s="1"/>
  <c r="Q190" i="3"/>
  <c r="S190" i="3" s="1"/>
  <c r="Q186" i="3"/>
  <c r="S186" i="3" s="1"/>
  <c r="Q182" i="3"/>
  <c r="S182" i="3" s="1"/>
  <c r="Q178" i="3"/>
  <c r="S178" i="3" s="1"/>
  <c r="Q174" i="3"/>
  <c r="S174" i="3" s="1"/>
  <c r="Q170" i="3"/>
  <c r="S170" i="3" s="1"/>
  <c r="Q166" i="3"/>
  <c r="S166" i="3" s="1"/>
  <c r="Q162" i="3"/>
  <c r="S162" i="3" s="1"/>
  <c r="Q158" i="3"/>
  <c r="S158" i="3" s="1"/>
  <c r="Q154" i="3"/>
  <c r="S154" i="3" s="1"/>
  <c r="Q150" i="3"/>
  <c r="S150" i="3" s="1"/>
  <c r="Q146" i="3"/>
  <c r="S146" i="3" s="1"/>
  <c r="Q142" i="3"/>
  <c r="S142" i="3" s="1"/>
  <c r="Q138" i="3"/>
  <c r="S138" i="3" s="1"/>
  <c r="Q134" i="3"/>
  <c r="S134" i="3" s="1"/>
  <c r="Q130" i="3"/>
  <c r="S130" i="3" s="1"/>
  <c r="Q126" i="3"/>
  <c r="S126" i="3" s="1"/>
  <c r="Q122" i="3"/>
  <c r="S122" i="3" s="1"/>
  <c r="Q118" i="3"/>
  <c r="S118" i="3" s="1"/>
  <c r="Q114" i="3"/>
  <c r="S114" i="3" s="1"/>
  <c r="Q110" i="3"/>
  <c r="S110" i="3" s="1"/>
  <c r="Q106" i="3"/>
  <c r="S106" i="3" s="1"/>
  <c r="Q102" i="3"/>
  <c r="S102" i="3" s="1"/>
  <c r="Q98" i="3"/>
  <c r="S98" i="3" s="1"/>
  <c r="Q94" i="3"/>
  <c r="S94" i="3" s="1"/>
  <c r="Q90" i="3"/>
  <c r="S90" i="3" s="1"/>
  <c r="Q86" i="3"/>
  <c r="S86" i="3" s="1"/>
  <c r="Q82" i="3"/>
  <c r="S82" i="3" s="1"/>
  <c r="Q78" i="3"/>
  <c r="S78" i="3" s="1"/>
  <c r="Q74" i="3"/>
  <c r="S74" i="3" s="1"/>
  <c r="Q70" i="3"/>
  <c r="S70" i="3" s="1"/>
  <c r="Q66" i="3"/>
  <c r="S66" i="3" s="1"/>
  <c r="Q62" i="3"/>
  <c r="S62" i="3" s="1"/>
  <c r="Q58" i="3"/>
  <c r="S58" i="3" s="1"/>
  <c r="Q54" i="3"/>
  <c r="S54" i="3" s="1"/>
  <c r="Q50" i="3"/>
  <c r="S50" i="3" s="1"/>
  <c r="Q46" i="3"/>
  <c r="S46" i="3" s="1"/>
  <c r="Q42" i="3"/>
  <c r="S42" i="3" s="1"/>
  <c r="Q38" i="3"/>
  <c r="S38" i="3" s="1"/>
  <c r="Q34" i="3"/>
  <c r="S34" i="3" s="1"/>
  <c r="Q30" i="3"/>
  <c r="S30" i="3" s="1"/>
  <c r="Q26" i="3"/>
  <c r="S26" i="3" s="1"/>
  <c r="Q22" i="3"/>
  <c r="S22" i="3" s="1"/>
  <c r="Q18" i="3"/>
  <c r="S18" i="3" s="1"/>
  <c r="Q14" i="3"/>
  <c r="S14" i="3" s="1"/>
  <c r="Q10" i="3"/>
  <c r="S10" i="3" s="1"/>
  <c r="Q6" i="3"/>
  <c r="S6" i="3" s="1"/>
  <c r="M224" i="3"/>
  <c r="Q5" i="3" l="1"/>
  <c r="Q224" i="3" l="1"/>
  <c r="S5" i="3"/>
  <c r="S224" i="3" l="1"/>
  <c r="K27" i="1" l="1"/>
  <c r="C27" i="1"/>
</calcChain>
</file>

<file path=xl/sharedStrings.xml><?xml version="1.0" encoding="utf-8"?>
<sst xmlns="http://schemas.openxmlformats.org/spreadsheetml/2006/main" count="777" uniqueCount="565">
  <si>
    <t>Адрес</t>
  </si>
  <si>
    <t>Код дома</t>
  </si>
  <si>
    <t>Тариф</t>
  </si>
  <si>
    <t>Стоимость по ОДПУ, руб.</t>
  </si>
  <si>
    <t>Итого:</t>
  </si>
  <si>
    <t>всего, в т.ч.</t>
  </si>
  <si>
    <t>с 01.07.18 по 16.10.18</t>
  </si>
  <si>
    <t>с 17.10.18 по 31.12.18</t>
  </si>
  <si>
    <t>Всего, в том числе</t>
  </si>
  <si>
    <t>Площади, кв.м.</t>
  </si>
  <si>
    <t>МОП</t>
  </si>
  <si>
    <t>Должно быть начислено жителям за 2018 год по показаниям ОДПУ, руб.</t>
  </si>
  <si>
    <t>по помещениям с центральным отоплением</t>
  </si>
  <si>
    <t>по помещениям с индивидуальным отоплением</t>
  </si>
  <si>
    <t>Всего</t>
  </si>
  <si>
    <t>Начислено жителям в квитанциях в течение 2018 года</t>
  </si>
  <si>
    <t>Величина годовой корректировки по дому, руб.</t>
  </si>
  <si>
    <t>Горького ул, 35а,</t>
  </si>
  <si>
    <t>Горького ул, 29</t>
  </si>
  <si>
    <t>Горького ул, 35</t>
  </si>
  <si>
    <t>Кутузова ул, 9</t>
  </si>
  <si>
    <t>Мичурина ул, 8</t>
  </si>
  <si>
    <t>Парковая ул, 54</t>
  </si>
  <si>
    <t>Парковая ул, 58б</t>
  </si>
  <si>
    <t>Парковая ул, 60</t>
  </si>
  <si>
    <t>Сиреневая ул, 1</t>
  </si>
  <si>
    <t>Кирова ул, 11</t>
  </si>
  <si>
    <t>Красноармейская ул, 48</t>
  </si>
  <si>
    <t>Мира ул, 13</t>
  </si>
  <si>
    <t>Мира ул, 25</t>
  </si>
  <si>
    <t>Мира ул, 29</t>
  </si>
  <si>
    <t>Мира ул, 34</t>
  </si>
  <si>
    <t>Полевая ул, 39</t>
  </si>
  <si>
    <t>Полевая ул, 41</t>
  </si>
  <si>
    <t>Полевая ул, 46</t>
  </si>
  <si>
    <t>Лермонтова ул, 1</t>
  </si>
  <si>
    <t>Лермонтова ул, 2</t>
  </si>
  <si>
    <t>Полевая ул, 6</t>
  </si>
  <si>
    <t>Полевая ул, 9</t>
  </si>
  <si>
    <t>Жилые на центральном отоплении</t>
  </si>
  <si>
    <t>Жилые на индивидуальном отоплении</t>
  </si>
  <si>
    <t>2-ая Народная ул.,  2</t>
  </si>
  <si>
    <t>2-ая Народная ул.,  4а</t>
  </si>
  <si>
    <t>2-ая Народная ул.,  6а</t>
  </si>
  <si>
    <t>2-ая Народная ул.,  9</t>
  </si>
  <si>
    <t>2-ая Народная ул., 13</t>
  </si>
  <si>
    <t>50 лет Сов.вл.пр-т, 24</t>
  </si>
  <si>
    <t>50 лет Сов.вл.пр-т, 29</t>
  </si>
  <si>
    <t>50 лет Сов.вл.пр-т, 30</t>
  </si>
  <si>
    <t>50 лет Сов.вл.пр-т, 31</t>
  </si>
  <si>
    <t>50 лет Сов.вл.пр-т, 33</t>
  </si>
  <si>
    <t>50 лет Сов.вл.пр-т, 35</t>
  </si>
  <si>
    <t>50 лет Сов.вл.пр-т, 37</t>
  </si>
  <si>
    <t>50 лет Сов.вл.пр-т, 41</t>
  </si>
  <si>
    <t>50 лет Сов.вл.пр-т, 43</t>
  </si>
  <si>
    <t>50 лет Сов.вл.пр-т, 45</t>
  </si>
  <si>
    <t>Владимирская ул.,  1</t>
  </si>
  <si>
    <t>Владимирская ул., 3а</t>
  </si>
  <si>
    <t>Гражданский пер., 30</t>
  </si>
  <si>
    <t>Димитрова ул., 31</t>
  </si>
  <si>
    <t>Димитрова ул., 34</t>
  </si>
  <si>
    <t>Димитрова ул., 35а</t>
  </si>
  <si>
    <t>Добролюбова ул.,  8</t>
  </si>
  <si>
    <t>Зеркальная ул.,  3</t>
  </si>
  <si>
    <t>Интернациональная ул., 24</t>
  </si>
  <si>
    <t>Интернациональная ул., 40а</t>
  </si>
  <si>
    <t>Интернациональная ул., 40б</t>
  </si>
  <si>
    <t>Интернациональная ул., 42а</t>
  </si>
  <si>
    <t>Интернациональная ул., 44</t>
  </si>
  <si>
    <t>Интернациональная ул., 46</t>
  </si>
  <si>
    <t>Иркутская ул., 21</t>
  </si>
  <si>
    <t>Иркутская ул., 26а</t>
  </si>
  <si>
    <t>К.Либкнехта ул.,  1</t>
  </si>
  <si>
    <t>К.Либкнехта ул.,  1а</t>
  </si>
  <si>
    <t>К.Либкнехта ул.,  3а</t>
  </si>
  <si>
    <t>К.Либкнехта ул.,  5а</t>
  </si>
  <si>
    <t>К.Маркса ул., 2</t>
  </si>
  <si>
    <t>К.Маркса ул., 58а</t>
  </si>
  <si>
    <t>Калинина ул., 32/14</t>
  </si>
  <si>
    <t>Калинина ул., 41</t>
  </si>
  <si>
    <t>Калинина ул., 50б</t>
  </si>
  <si>
    <t>Калинина ул., 54а</t>
  </si>
  <si>
    <t>Калинина ул., 56</t>
  </si>
  <si>
    <t>Калинина ул., 58</t>
  </si>
  <si>
    <t>Каляевская ул., 26</t>
  </si>
  <si>
    <t>Каховского ул. 4(122-180)</t>
  </si>
  <si>
    <t>Каховского ул.,  5</t>
  </si>
  <si>
    <t>Каховского ул.,  8</t>
  </si>
  <si>
    <t>Каховского ул., 10</t>
  </si>
  <si>
    <t>Каховского ул., 10а</t>
  </si>
  <si>
    <t>Каховского ул., 12(1-143)</t>
  </si>
  <si>
    <t>Каховского ул., 2</t>
  </si>
  <si>
    <t>Каховского ул., 4(1-121)</t>
  </si>
  <si>
    <t>Каховского, д.12(144-204)</t>
  </si>
  <si>
    <t>Коммунистическая ул.,  2</t>
  </si>
  <si>
    <t>Коммунистическая ул.,  4</t>
  </si>
  <si>
    <t>Коммунистическая ул.,  8</t>
  </si>
  <si>
    <t>Кр. Партизан ул., 61</t>
  </si>
  <si>
    <t>Кр. Партизан ул., 72/29</t>
  </si>
  <si>
    <t>Кр.Партизан ул.,  5</t>
  </si>
  <si>
    <t>Красноармейская ул., 17</t>
  </si>
  <si>
    <t>Красноармейская ул., 19</t>
  </si>
  <si>
    <t>Красноармейская ул., 21</t>
  </si>
  <si>
    <t>Красноармейская ул., 23</t>
  </si>
  <si>
    <t>Ломоносова ул.,  2а/8а</t>
  </si>
  <si>
    <t>Ломоносова ул., 24</t>
  </si>
  <si>
    <t>Ломоносова ул., 24а</t>
  </si>
  <si>
    <t>Ломоносова ул., 26</t>
  </si>
  <si>
    <t>Ломоносова ул., 30</t>
  </si>
  <si>
    <t>Люксембургская ул.,  5</t>
  </si>
  <si>
    <t>Люксембургская ул.,  8</t>
  </si>
  <si>
    <t>М-Апостола ул.,  3</t>
  </si>
  <si>
    <t>М-Апостола ул.,  5</t>
  </si>
  <si>
    <t>М-Апостола ул.,  7</t>
  </si>
  <si>
    <t>М-Апостола ул., 10</t>
  </si>
  <si>
    <t>М-Апостола ул., 11</t>
  </si>
  <si>
    <t>М-Апостола ул., 13</t>
  </si>
  <si>
    <t>М-Апостола ул., 14</t>
  </si>
  <si>
    <t>М-Апостола ул., 15</t>
  </si>
  <si>
    <t>М-Апостола ул., 15а</t>
  </si>
  <si>
    <t>М-Апостола ул., 16</t>
  </si>
  <si>
    <t>М-Апостола ул., 17</t>
  </si>
  <si>
    <t>М-Апостола ул., 19</t>
  </si>
  <si>
    <t>М-Апостола ул., 25а</t>
  </si>
  <si>
    <t>Маяковского ул.,  1а</t>
  </si>
  <si>
    <t>Маяковского ул.,  2а</t>
  </si>
  <si>
    <t>Маяковского ул.,  3а</t>
  </si>
  <si>
    <t>Маяковского ул.,  4а</t>
  </si>
  <si>
    <t>Маяковского ул.,  5а</t>
  </si>
  <si>
    <t>Маяковского ул.,  7</t>
  </si>
  <si>
    <t>Маяковского ул.,  8а</t>
  </si>
  <si>
    <t>Маяковского ул., 12а</t>
  </si>
  <si>
    <t>Маяковского ул., 15</t>
  </si>
  <si>
    <t>Менделеева ул., 15а</t>
  </si>
  <si>
    <t>Менделеева ул., 17а</t>
  </si>
  <si>
    <t>Менделеева ул., 19</t>
  </si>
  <si>
    <t>Менделеева ул., 19б</t>
  </si>
  <si>
    <t>Менделеева ул., 21</t>
  </si>
  <si>
    <t>Менделеева ул., 23</t>
  </si>
  <si>
    <t>Менделеева ул., 25</t>
  </si>
  <si>
    <t>Микрорайон, 14</t>
  </si>
  <si>
    <t>Микрорайон, 15</t>
  </si>
  <si>
    <t>Микрорайон, 16</t>
  </si>
  <si>
    <t>Микрорайон, 18</t>
  </si>
  <si>
    <t>Микрорайон, 20</t>
  </si>
  <si>
    <t>Микрорайон, 21</t>
  </si>
  <si>
    <t>Микрорайон, 28</t>
  </si>
  <si>
    <t>Микрорайон, 29</t>
  </si>
  <si>
    <t>Микрорайон, 32</t>
  </si>
  <si>
    <t>Микрорайон, 32а</t>
  </si>
  <si>
    <t>Микрорайон, 33</t>
  </si>
  <si>
    <t>Микрорайон, 34</t>
  </si>
  <si>
    <t>Микрорайон, 35</t>
  </si>
  <si>
    <t>Микрорайон, 36</t>
  </si>
  <si>
    <t>Микрорайон, 37</t>
  </si>
  <si>
    <t>Микрорайон, 38</t>
  </si>
  <si>
    <t>Микрорайон, 39</t>
  </si>
  <si>
    <t>Микрорайон, 40</t>
  </si>
  <si>
    <t>Микрорайон, 41</t>
  </si>
  <si>
    <t>Микрорайон, 42</t>
  </si>
  <si>
    <t>Микрорайон, 45</t>
  </si>
  <si>
    <t>Микрорайон, 47</t>
  </si>
  <si>
    <t>Микрорайон, 50а</t>
  </si>
  <si>
    <t>Минская ул., 19</t>
  </si>
  <si>
    <t>Минская, 9</t>
  </si>
  <si>
    <t>Мира ул., 13</t>
  </si>
  <si>
    <t>Мира ул., 15</t>
  </si>
  <si>
    <t>Мира ул., 21</t>
  </si>
  <si>
    <t>Мичурина ул.,  2</t>
  </si>
  <si>
    <t>Окружная ул.,  2</t>
  </si>
  <si>
    <t>Окружная ул.,  4</t>
  </si>
  <si>
    <t>Окружная ул.,  6</t>
  </si>
  <si>
    <t>Октябрьская ул., 25а</t>
  </si>
  <si>
    <t>Октябрьская ул., 68</t>
  </si>
  <si>
    <t>Октябрьская ул., 74</t>
  </si>
  <si>
    <t>Октябрьская ул., 76</t>
  </si>
  <si>
    <t>Орловская ул., 24</t>
  </si>
  <si>
    <t>Осьмова ул., 25</t>
  </si>
  <si>
    <t>п.Гус. Советская ул., 42</t>
  </si>
  <si>
    <t>Писарева ул., 20</t>
  </si>
  <si>
    <t>Плеханова ул., 4</t>
  </si>
  <si>
    <t>Полевая ул.,  3</t>
  </si>
  <si>
    <t>Полевая ул.,  5</t>
  </si>
  <si>
    <t>Полярная ул.,  9</t>
  </si>
  <si>
    <t>Пролетарская ул., 18</t>
  </si>
  <si>
    <t>Пролетарская, д.18 -2</t>
  </si>
  <si>
    <t>Пролетарская, д.18 -3</t>
  </si>
  <si>
    <t>Прудинская ул.,  3</t>
  </si>
  <si>
    <t>Рязанская ул.,  10</t>
  </si>
  <si>
    <t>Рязанская ул.,  10а</t>
  </si>
  <si>
    <t>Рязанская ул.,  19</t>
  </si>
  <si>
    <t>Рязанская ул.,  2</t>
  </si>
  <si>
    <t>Садовая ул., 51</t>
  </si>
  <si>
    <t>Садовая ул., 57</t>
  </si>
  <si>
    <t>Садовая ул., 59</t>
  </si>
  <si>
    <t>Садовая ул., 63</t>
  </si>
  <si>
    <t>Садовая ул., 63а</t>
  </si>
  <si>
    <t>Садовая ул., 65</t>
  </si>
  <si>
    <t>Садовая ул., 67</t>
  </si>
  <si>
    <t>Садовая ул., 67а</t>
  </si>
  <si>
    <t xml:space="preserve">Садовая ул., 69 </t>
  </si>
  <si>
    <t>Садовая ул., 69а</t>
  </si>
  <si>
    <t>Садовая ул., 71</t>
  </si>
  <si>
    <t>Садовая ул., 73</t>
  </si>
  <si>
    <t>Свердлова ул.,  2а</t>
  </si>
  <si>
    <t>Северная ул.,  3</t>
  </si>
  <si>
    <t>Ст.большевиков ул., 17а</t>
  </si>
  <si>
    <t>Ст.большевиков ул., 19а</t>
  </si>
  <si>
    <t>Ст.большевиков ул., 21а</t>
  </si>
  <si>
    <t>Ст.большевиков ул., 28</t>
  </si>
  <si>
    <t>Теплицкий пр-т,  11</t>
  </si>
  <si>
    <t>Теплицкий пр-т,  2/7</t>
  </si>
  <si>
    <t>Теплицкий пр-т,  4</t>
  </si>
  <si>
    <t>Теплицкий пр-т,  9</t>
  </si>
  <si>
    <t>Теплицкий пр-т, 17</t>
  </si>
  <si>
    <t>Теплицкий пр-т, 18</t>
  </si>
  <si>
    <t>Теплицкий пр-т, 20</t>
  </si>
  <si>
    <t>Теплицкий пр-т, 21</t>
  </si>
  <si>
    <t>Теплицкий пр-т, 22</t>
  </si>
  <si>
    <t>Теплицкий пр-т, 24</t>
  </si>
  <si>
    <t>Теплицкий пр-т, 25</t>
  </si>
  <si>
    <t>Теплицкий пр-т, 26</t>
  </si>
  <si>
    <t>Теплицкий пр-т, 28</t>
  </si>
  <si>
    <t>Теплицкий пр-т, 30</t>
  </si>
  <si>
    <t>Теплицкий пр-т, 32</t>
  </si>
  <si>
    <t>Теплицкий пр-т, 35</t>
  </si>
  <si>
    <t>Теплицкий пр-т, 37</t>
  </si>
  <si>
    <t>Теплицкий пр-т, 39</t>
  </si>
  <si>
    <t>Теплицкий пр-т, 43</t>
  </si>
  <si>
    <t>Теплицкий пр-т, 56</t>
  </si>
  <si>
    <t>Теплицкий пр-т, 58</t>
  </si>
  <si>
    <t>Теплицкий пр-т, 60</t>
  </si>
  <si>
    <t>Торфяная ул.,  4</t>
  </si>
  <si>
    <t>Торфяная ул.,  7</t>
  </si>
  <si>
    <t>Торфяная ул., 13</t>
  </si>
  <si>
    <t>Транспортная ул. 10а</t>
  </si>
  <si>
    <t>Транспортная ул. 10б</t>
  </si>
  <si>
    <t>Транспортная ул., 12</t>
  </si>
  <si>
    <t>Транспортная ул., 13</t>
  </si>
  <si>
    <t>Транспортная ул., 14</t>
  </si>
  <si>
    <t>Транспортная ул., 15</t>
  </si>
  <si>
    <t>Транспортная ул., 16</t>
  </si>
  <si>
    <t>Транспортная ул., 16а</t>
  </si>
  <si>
    <t>Транспортная ул., 16б</t>
  </si>
  <si>
    <t>Транспортная ул., 19</t>
  </si>
  <si>
    <t>Транспортная ул., 26</t>
  </si>
  <si>
    <t>Транспортная ул., 28</t>
  </si>
  <si>
    <t>Чайковского ул.,  1</t>
  </si>
  <si>
    <t>Чайковского ул.,  4</t>
  </si>
  <si>
    <t>Чайковского ул.,  5</t>
  </si>
  <si>
    <t>Чайковского ул.,  7</t>
  </si>
  <si>
    <t>Чайковского ул.,  9</t>
  </si>
  <si>
    <t>Чайковского ул., 11</t>
  </si>
  <si>
    <t>Чайковского ул., 13</t>
  </si>
  <si>
    <t>Чайковского ул., 15</t>
  </si>
  <si>
    <t>Чайковского ул., 17</t>
  </si>
  <si>
    <t>Чайковского ул., 17а</t>
  </si>
  <si>
    <t>Чапаева ул.,  6/9</t>
  </si>
  <si>
    <t>Чапаева ул., 10</t>
  </si>
  <si>
    <t>Шатурская ул.,  5</t>
  </si>
  <si>
    <t>Итого</t>
  </si>
  <si>
    <t>Информация по годовой корректировке за 2018 год в разрезе домов по г.Гусь-Хрустальный.</t>
  </si>
  <si>
    <t>Информация по годовой корректировке за 2018 год в разрезе домов по г.Гороховец</t>
  </si>
  <si>
    <t>Информация по годовой корректировке за 2018 год в разрезе домов по г.Киржач</t>
  </si>
  <si>
    <t>МО</t>
  </si>
  <si>
    <t>Киржач</t>
  </si>
  <si>
    <t>40 лет Октября ул, 13</t>
  </si>
  <si>
    <t>40 лет Октября ул, 15</t>
  </si>
  <si>
    <t>40 лет Октября ул, 26</t>
  </si>
  <si>
    <t>40 лет Октября ул, 26а</t>
  </si>
  <si>
    <t>40 лет Октября ул, 28</t>
  </si>
  <si>
    <t>40 лет Октября ул, 34</t>
  </si>
  <si>
    <t>40 лет Октября ул, 36</t>
  </si>
  <si>
    <t>40 лет Октября ул, 38</t>
  </si>
  <si>
    <t>40 лет Октября ул, 40</t>
  </si>
  <si>
    <t>Больничный проезд, 11</t>
  </si>
  <si>
    <t>Больничный проезд, 3</t>
  </si>
  <si>
    <t>Больничный проезд, 5</t>
  </si>
  <si>
    <t>Больничный проезд, 9а</t>
  </si>
  <si>
    <t>Владимирская ул, 35</t>
  </si>
  <si>
    <t>Гагарина ул, 24</t>
  </si>
  <si>
    <t>Гайдара ул, 30</t>
  </si>
  <si>
    <t>Гайдара ул, 35</t>
  </si>
  <si>
    <t>Гайдара ул, 37</t>
  </si>
  <si>
    <t>Десантников ул, 11</t>
  </si>
  <si>
    <t>Десантников ул, 7</t>
  </si>
  <si>
    <t>Десантников ул, 9</t>
  </si>
  <si>
    <t>Дзержинского ул, 3</t>
  </si>
  <si>
    <t>Красный</t>
  </si>
  <si>
    <t>Калинина ул, 55</t>
  </si>
  <si>
    <t>Калинина ул, 62</t>
  </si>
  <si>
    <t>Калинина ул, 64</t>
  </si>
  <si>
    <t>Комсомольская ул, 54</t>
  </si>
  <si>
    <t>Комсомольская ул, 56</t>
  </si>
  <si>
    <t>Комсомольская ул, 72</t>
  </si>
  <si>
    <t>Ленинградская ул, 1</t>
  </si>
  <si>
    <t>Ленинградская ул, 108</t>
  </si>
  <si>
    <t>Октябрьская ул, 11</t>
  </si>
  <si>
    <t>Октябрьская ул, 11а</t>
  </si>
  <si>
    <t>Октябрьская ул, 13</t>
  </si>
  <si>
    <t>Октябрьская ул, 15</t>
  </si>
  <si>
    <t>Островского ул, 18</t>
  </si>
  <si>
    <t>Островского ул, 19</t>
  </si>
  <si>
    <t>Островского ул, 5</t>
  </si>
  <si>
    <t>Островского ул, 7</t>
  </si>
  <si>
    <t>Павловского ул, 36</t>
  </si>
  <si>
    <t>Первомайская ул, 20</t>
  </si>
  <si>
    <t>Первомайская ул, 3</t>
  </si>
  <si>
    <t>Прибрежный кв-л, 1</t>
  </si>
  <si>
    <t>Прибрежный кв-л, 2</t>
  </si>
  <si>
    <t>Прибрежный кв-л, 3</t>
  </si>
  <si>
    <t>Прибрежный кв-л, 5</t>
  </si>
  <si>
    <t>Прибрежный кв-л, 7</t>
  </si>
  <si>
    <t>Прибрежный кв-л, 9</t>
  </si>
  <si>
    <t>Приозерная ул, 2А</t>
  </si>
  <si>
    <t>Пугачева ул, 2</t>
  </si>
  <si>
    <t>Пушкина ул, 3</t>
  </si>
  <si>
    <t>Пушкина ул, 30</t>
  </si>
  <si>
    <t>Садовая ул, 8</t>
  </si>
  <si>
    <t>Свердлова ул, 12</t>
  </si>
  <si>
    <t>Свердлова ул, 9</t>
  </si>
  <si>
    <t>Свобода ул, 113</t>
  </si>
  <si>
    <t>Свобода ул, 113А</t>
  </si>
  <si>
    <t>Свобода ул, 115</t>
  </si>
  <si>
    <t>Свобода ул, 120</t>
  </si>
  <si>
    <t>Серегина ул, 11</t>
  </si>
  <si>
    <t>Солнечный кв-л, 1</t>
  </si>
  <si>
    <t>Солнечный кв-л, 2</t>
  </si>
  <si>
    <t>Солнечный кв-л, 3</t>
  </si>
  <si>
    <t>Солнечный кв-л, 4</t>
  </si>
  <si>
    <t>Солнечный кв-л, 5</t>
  </si>
  <si>
    <t>Солнечный кв-л, 6</t>
  </si>
  <si>
    <t>Солнечный кв-л, 7</t>
  </si>
  <si>
    <t>Солнечный кв-л, 7а</t>
  </si>
  <si>
    <t>Солнечный кв-л, 8</t>
  </si>
  <si>
    <t>Солнечный кв-л, 8а</t>
  </si>
  <si>
    <t>Текстильщиков ул, 12</t>
  </si>
  <si>
    <t>Текстильщиков ул, 16</t>
  </si>
  <si>
    <t>Текстильщиков ул, 5</t>
  </si>
  <si>
    <t>Текстильщиков ул, 9</t>
  </si>
  <si>
    <t>Фурманова ул, 35</t>
  </si>
  <si>
    <t>Чайкиной ул, 4а</t>
  </si>
  <si>
    <t>Чехова ул, 1</t>
  </si>
  <si>
    <t>Чехова ул, 2</t>
  </si>
  <si>
    <t>Чехова ул, 3</t>
  </si>
  <si>
    <t>Чехова ул, 4</t>
  </si>
  <si>
    <t>Чехова ул, 5</t>
  </si>
  <si>
    <t>Южный кв-л, 1</t>
  </si>
  <si>
    <t>Южный кв-л, 3</t>
  </si>
  <si>
    <t>Южный кв-л, 4</t>
  </si>
  <si>
    <t>Южный кв-л, 5</t>
  </si>
  <si>
    <t>Южный кв-л, 6</t>
  </si>
  <si>
    <t>Южный кв-л, 7</t>
  </si>
  <si>
    <t>Южный кв-л, 8</t>
  </si>
  <si>
    <t>Южный кв-л, 9</t>
  </si>
  <si>
    <t>Нежилые на центральном отоплении</t>
  </si>
  <si>
    <t>Информация по годовой корректировке за 2018 год в разрезе домов по г.Ковров без применения агентской схемы</t>
  </si>
  <si>
    <t>19 Партсъезда ул, 7</t>
  </si>
  <si>
    <t>5 Декабря ул, 22</t>
  </si>
  <si>
    <t>5 Декабря ул, 22/1</t>
  </si>
  <si>
    <t>5 Декабря ул, 22/2</t>
  </si>
  <si>
    <t>Абельмана ул, 18/26</t>
  </si>
  <si>
    <t>Абельмана ул, 46</t>
  </si>
  <si>
    <t>Абельмана ул, 4</t>
  </si>
  <si>
    <t>Барсукова ул, 17</t>
  </si>
  <si>
    <t>Белинского ул, 11А</t>
  </si>
  <si>
    <t>Белинского ул, 11Б</t>
  </si>
  <si>
    <t>Белинского ул, 13А</t>
  </si>
  <si>
    <t>Белинского ул, 18</t>
  </si>
  <si>
    <t>Белинского ул, 6</t>
  </si>
  <si>
    <t>Блинова ул, 76</t>
  </si>
  <si>
    <t>Блинова ул, 76/1</t>
  </si>
  <si>
    <t>Ватутина ул, 49</t>
  </si>
  <si>
    <t>Ватутина ул, 55</t>
  </si>
  <si>
    <t>Волго-Донская ул, 8/2</t>
  </si>
  <si>
    <t>Восточная ул, 52/3</t>
  </si>
  <si>
    <t>Восточная ул, 52/6</t>
  </si>
  <si>
    <t>Восточный проезд, 14/3</t>
  </si>
  <si>
    <t>Грибоедова ул, 11</t>
  </si>
  <si>
    <t>Грибоедова ул, 117</t>
  </si>
  <si>
    <t>Грибоедова ул, 121</t>
  </si>
  <si>
    <t>Грибоедова ул, 125</t>
  </si>
  <si>
    <t>Грибоедова ул, 125А</t>
  </si>
  <si>
    <t>Грибоедова ул, 13</t>
  </si>
  <si>
    <t>Грибоедова ул, 13/1</t>
  </si>
  <si>
    <t>Грибоедова ул, 13/2</t>
  </si>
  <si>
    <t>Грибоедова ул, 13/3</t>
  </si>
  <si>
    <t>Грибоедова ул, 28</t>
  </si>
  <si>
    <t>Грибоедова ул, 30</t>
  </si>
  <si>
    <t>Грибоедова ул, 32</t>
  </si>
  <si>
    <t>Грибоедова ул, 7</t>
  </si>
  <si>
    <t>Грибоедова ул, 7/1</t>
  </si>
  <si>
    <t>Грибоедова ул, 7/2</t>
  </si>
  <si>
    <t>Грибоедова ул, 7/3</t>
  </si>
  <si>
    <t>Дачная ул, 31Б</t>
  </si>
  <si>
    <t>Дегтярева ул, 18</t>
  </si>
  <si>
    <t>Дегтярева ул, 19</t>
  </si>
  <si>
    <t>Дегтярева ул, 6</t>
  </si>
  <si>
    <t>Дзержинского ул, 2</t>
  </si>
  <si>
    <t>Еловая ул, 82/1</t>
  </si>
  <si>
    <t>Еловая ул, 82/2</t>
  </si>
  <si>
    <t>Еловая ул, 84</t>
  </si>
  <si>
    <t>Еловая ул, 84/5</t>
  </si>
  <si>
    <t>Еловая ул, 84/6</t>
  </si>
  <si>
    <t>Еловая ул, 86</t>
  </si>
  <si>
    <t>Еловая ул, 86/1</t>
  </si>
  <si>
    <t>Еловая ул, 86/2</t>
  </si>
  <si>
    <t>Еловая ул, 86/3</t>
  </si>
  <si>
    <t>Еловая ул, 86/4</t>
  </si>
  <si>
    <t>Еловая ул, 86/5</t>
  </si>
  <si>
    <t>Еловая ул, 86/6</t>
  </si>
  <si>
    <t>Еловая ул, 86/7</t>
  </si>
  <si>
    <t>Еловая ул, 86/8</t>
  </si>
  <si>
    <t>Еловая ул, 86/9</t>
  </si>
  <si>
    <t>Еловая ул, 88</t>
  </si>
  <si>
    <t>Еловая ул, 90/1</t>
  </si>
  <si>
    <t>Еловая ул, 90/2</t>
  </si>
  <si>
    <t>Еловая ул, 94</t>
  </si>
  <si>
    <t>Еловая ул, 94/2</t>
  </si>
  <si>
    <t>Еловая ул, 96</t>
  </si>
  <si>
    <t>Еловая ул, 96/1</t>
  </si>
  <si>
    <t>Жуковского ул, 3</t>
  </si>
  <si>
    <t>Запольная ул, 26</t>
  </si>
  <si>
    <t>Запольная ул, 28</t>
  </si>
  <si>
    <t>Запольная ул, 30</t>
  </si>
  <si>
    <t>Зои Космодемьянской ул, 1/1</t>
  </si>
  <si>
    <t>Зои Космодемьянской ул, 1/11</t>
  </si>
  <si>
    <t>Зои Космодемьянской ул, 1/12</t>
  </si>
  <si>
    <t>Зои Космодемьянской ул, 1/7</t>
  </si>
  <si>
    <t>Зои Космодемьянской ул, 1/8</t>
  </si>
  <si>
    <t>Зои Космодемьянской ул, 1/9</t>
  </si>
  <si>
    <t>Зои Космодемьянской ул, 11</t>
  </si>
  <si>
    <t>Зои Космодемьянской ул, 21</t>
  </si>
  <si>
    <t>Зои Космодемьянской ул, 26/1</t>
  </si>
  <si>
    <t>Зои Космодемьянской ул, 26/2</t>
  </si>
  <si>
    <t>Зои Космодемьянской ул, 28</t>
  </si>
  <si>
    <t>Зои Космодемьянской ул, 3/1</t>
  </si>
  <si>
    <t>Зои Космодемьянской ул, 30</t>
  </si>
  <si>
    <t>Зои Космодемьянской ул, 30/1</t>
  </si>
  <si>
    <t>Зои Космодемьянской ул, 30/2</t>
  </si>
  <si>
    <t>Зои Космодемьянской ул, 5/1</t>
  </si>
  <si>
    <t>Зои Космодемьянской ул, 5/2</t>
  </si>
  <si>
    <t>Зои Космодемьянской ул, 5/3</t>
  </si>
  <si>
    <t>Зои Космодемьянской ул, 7/1</t>
  </si>
  <si>
    <t>Зои Космодемьянской ул, 7/2</t>
  </si>
  <si>
    <t>Зои Космодемьянской ул, 7/3</t>
  </si>
  <si>
    <t>Зои Космодемьянской ул, 9</t>
  </si>
  <si>
    <t>Комсомольская ул, 101</t>
  </si>
  <si>
    <t>Комсомольская ул, 28</t>
  </si>
  <si>
    <t>Комсомольская ул, 30</t>
  </si>
  <si>
    <t>Комсомольская ул, 32</t>
  </si>
  <si>
    <t>Комсомольская ул, 34</t>
  </si>
  <si>
    <t>Комсомольская ул, 36</t>
  </si>
  <si>
    <t>Комсомольская ул, 36/4</t>
  </si>
  <si>
    <t>Комсомольская ул, 97-99</t>
  </si>
  <si>
    <t>Комсомольская ул, 99/1</t>
  </si>
  <si>
    <t>Космонавтов ул, 12</t>
  </si>
  <si>
    <t>Космонавтов ул, 2/2</t>
  </si>
  <si>
    <t>Космонавтов ул, 2/3</t>
  </si>
  <si>
    <t>Космонавтов ул, 4</t>
  </si>
  <si>
    <t>Космонавтов ул, 4/3</t>
  </si>
  <si>
    <t>Космонавтов ул, 4/4</t>
  </si>
  <si>
    <t>Космонавтов ул, 4/6</t>
  </si>
  <si>
    <t>Космонавтов ул, 6/1</t>
  </si>
  <si>
    <t>Космонавтов ул, 6/2</t>
  </si>
  <si>
    <t>Космонавтов ул, 6/3</t>
  </si>
  <si>
    <t>Космонавтов ул, 6/5</t>
  </si>
  <si>
    <t>Ленина проспект, 18</t>
  </si>
  <si>
    <t>Ленина проспект, 19</t>
  </si>
  <si>
    <t>Ленина проспект, 21</t>
  </si>
  <si>
    <t>Ленина проспект, 23</t>
  </si>
  <si>
    <t>Ленина проспект, 24</t>
  </si>
  <si>
    <t>Ленина проспект, 25</t>
  </si>
  <si>
    <t>Ленина проспект, 29</t>
  </si>
  <si>
    <t>Ленина проспект, 40</t>
  </si>
  <si>
    <t>Ленина проспект, 42</t>
  </si>
  <si>
    <t>Ленина проспект, 48</t>
  </si>
  <si>
    <t>Ленина проспект, 9</t>
  </si>
  <si>
    <t>Лепсе ул, 4</t>
  </si>
  <si>
    <t>Лесная ул, 4</t>
  </si>
  <si>
    <t>Летняя ул, 19</t>
  </si>
  <si>
    <t>Летняя ул, 21</t>
  </si>
  <si>
    <t>Либерецкая ул, 1</t>
  </si>
  <si>
    <t>Лизы Чайкиной ул, 40</t>
  </si>
  <si>
    <t>Мира проспект, 2</t>
  </si>
  <si>
    <t>Мира проспект, 4</t>
  </si>
  <si>
    <t>Мира проспект, 6</t>
  </si>
  <si>
    <t>Московская ул, 3</t>
  </si>
  <si>
    <t>Московская ул, 4</t>
  </si>
  <si>
    <t>Моховая ул, 1/3</t>
  </si>
  <si>
    <t>Моховая ул, 1/4</t>
  </si>
  <si>
    <t>Моховая ул, 1/5</t>
  </si>
  <si>
    <t>Моховая ул, 1/6</t>
  </si>
  <si>
    <t>Моховая ул, 2/10</t>
  </si>
  <si>
    <t>Моховая ул, 2/11</t>
  </si>
  <si>
    <t>Моховая ул, 2/4</t>
  </si>
  <si>
    <t>Моховая ул, 2/5</t>
  </si>
  <si>
    <t>Моховая ул, 2/6</t>
  </si>
  <si>
    <t>Моховая ул, 8</t>
  </si>
  <si>
    <t>Первомайская ул, 21</t>
  </si>
  <si>
    <t>Первомайская ул, 27</t>
  </si>
  <si>
    <t>Северный проезд, 10А</t>
  </si>
  <si>
    <t>Северный проезд, 11</t>
  </si>
  <si>
    <t>Сергея Лазо ул, 4</t>
  </si>
  <si>
    <t>Сергея Лазо ул, 4/1</t>
  </si>
  <si>
    <t>Сергея Лазо ул, 6/1</t>
  </si>
  <si>
    <t>Социалистическая ул, 3</t>
  </si>
  <si>
    <t>Социалистическая ул, 4А</t>
  </si>
  <si>
    <t>Социалистическая ул, 4Б</t>
  </si>
  <si>
    <t>Социалистическая ул, 6</t>
  </si>
  <si>
    <t>Социалистическая ул, 8</t>
  </si>
  <si>
    <t>Строителей ул, 10</t>
  </si>
  <si>
    <t>Строителей ул, 12/1</t>
  </si>
  <si>
    <t>Строителей ул, 13</t>
  </si>
  <si>
    <t>Строителей ул, 14</t>
  </si>
  <si>
    <t>Строителей ул, 15</t>
  </si>
  <si>
    <t>Строителей ул, 15/2</t>
  </si>
  <si>
    <t>Строителей ул, 16</t>
  </si>
  <si>
    <t>Строителей ул, 18</t>
  </si>
  <si>
    <t>Строителей ул, 22</t>
  </si>
  <si>
    <t>Строителей ул, 22/1</t>
  </si>
  <si>
    <t>Строителей ул, 22/2</t>
  </si>
  <si>
    <t>Строителей ул, 24</t>
  </si>
  <si>
    <t>Строителей ул, 24/2</t>
  </si>
  <si>
    <t>Строителей ул, 26/2</t>
  </si>
  <si>
    <t>Строителей ул, 3</t>
  </si>
  <si>
    <t>Строителей ул, 39</t>
  </si>
  <si>
    <t>Строителей ул, 41</t>
  </si>
  <si>
    <t>Строителей ул, 43</t>
  </si>
  <si>
    <t>Строителей ул, 5</t>
  </si>
  <si>
    <t>Текстильная ул, 2А</t>
  </si>
  <si>
    <t>Текстильная ул, 2В</t>
  </si>
  <si>
    <t>Текстильная ул, 8</t>
  </si>
  <si>
    <t>Транспортная ул, 79</t>
  </si>
  <si>
    <t>Транспортная ул, 81</t>
  </si>
  <si>
    <t>Федорова ул, 93</t>
  </si>
  <si>
    <t>Федорова ул, 97</t>
  </si>
  <si>
    <t>Фурманова ул, 31</t>
  </si>
  <si>
    <t>Фурманова ул, 33</t>
  </si>
  <si>
    <t>Циолковского ул, 40</t>
  </si>
  <si>
    <t>Чернышевского ул, 1</t>
  </si>
  <si>
    <t>Чернышевского ул, 11</t>
  </si>
  <si>
    <t>Чернышевского ул, 13</t>
  </si>
  <si>
    <t>Чернышевского ул, 3</t>
  </si>
  <si>
    <t>Чернышевского ул, 7</t>
  </si>
  <si>
    <t>Чернышевского ул, 15</t>
  </si>
  <si>
    <t>Информация по годовой корректировке за 2018 год в разрезе домов по г.Муром без применения агентской схемы</t>
  </si>
  <si>
    <t>Вокзальная ул, 3</t>
  </si>
  <si>
    <t>Воровского ул, 75</t>
  </si>
  <si>
    <t>Дзержинского ул, 45</t>
  </si>
  <si>
    <t>Дзержинского ул, 5а</t>
  </si>
  <si>
    <t>Кооперативный проезд, 1</t>
  </si>
  <si>
    <t>Ленинградская ул, 14</t>
  </si>
  <si>
    <t>Ленинградская ул, 24</t>
  </si>
  <si>
    <t>Ленинградская ул, 26/4</t>
  </si>
  <si>
    <t>Муромская ул, 1</t>
  </si>
  <si>
    <t>Муромская ул, 23/2</t>
  </si>
  <si>
    <t>Нижегородская ул, 43</t>
  </si>
  <si>
    <t>Информация по годовой корректировке за 2018 год в разрезе домов по Петушинскому району</t>
  </si>
  <si>
    <t xml:space="preserve">г.Покров, Быкова ул., 1 </t>
  </si>
  <si>
    <t>г.Покров, Советская ул. 49</t>
  </si>
  <si>
    <t>г.Покров, Герасимова ул., 19</t>
  </si>
  <si>
    <t>Потреблено по ОДПУ за 2018 год, Гкал</t>
  </si>
  <si>
    <t>1 полугодие</t>
  </si>
  <si>
    <t>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</si>
</sst>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  <xf numFmtId="0" fontId="5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5" fillId="0" borderId="1" xfId="0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top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4" fontId="7" fillId="3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right" vertical="top"/>
    </xf>
    <xf numFmtId="166" fontId="7" fillId="0" borderId="1" xfId="0" applyNumberFormat="1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27"/>
  <sheetViews>
    <sheetView view="pageBreakPreview" zoomScale="90" zoomScaleNormal="90" zoomScaleSheetLayoutView="90" workbookViewId="0">
      <selection activeCell="G8" sqref="G8"/>
    </sheetView>
  </sheetViews>
  <sheetFormatPr defaultRowHeight="15" x14ac:dyDescent="0.25"/>
  <cols>
    <col min="1" max="1" width="17.42578125" style="11" customWidth="1"/>
    <col min="2" max="2" width="5.42578125" customWidth="1"/>
    <col min="3" max="3" width="11" style="12" customWidth="1"/>
    <col min="4" max="7" width="10.28515625" style="13" customWidth="1"/>
    <col min="8" max="10" width="10.140625" style="14" customWidth="1"/>
    <col min="11" max="11" width="13.140625" customWidth="1"/>
    <col min="12" max="13" width="11.28515625" customWidth="1"/>
    <col min="14" max="14" width="8.28515625" customWidth="1"/>
    <col min="15" max="15" width="15" customWidth="1"/>
    <col min="16" max="17" width="14.5703125" customWidth="1"/>
    <col min="18" max="18" width="14.28515625" customWidth="1"/>
    <col min="19" max="19" width="12.42578125" customWidth="1"/>
    <col min="20" max="20" width="12.5703125" customWidth="1"/>
    <col min="21" max="21" width="14.5703125" customWidth="1"/>
    <col min="22" max="22" width="12.140625" customWidth="1"/>
  </cols>
  <sheetData>
    <row r="1" spans="1:24" x14ac:dyDescent="0.25">
      <c r="A1" s="76" t="s">
        <v>262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4" s="1" customFormat="1" ht="31.5" customHeight="1" x14ac:dyDescent="0.25">
      <c r="A2" s="74" t="s">
        <v>0</v>
      </c>
      <c r="B2" s="74" t="s">
        <v>1</v>
      </c>
      <c r="C2" s="75" t="s">
        <v>562</v>
      </c>
      <c r="D2" s="75"/>
      <c r="E2" s="75"/>
      <c r="F2" s="75"/>
      <c r="G2" s="75"/>
      <c r="H2" s="73" t="s">
        <v>2</v>
      </c>
      <c r="I2" s="73"/>
      <c r="J2" s="73"/>
      <c r="K2" s="73" t="s">
        <v>3</v>
      </c>
      <c r="L2" s="74" t="s">
        <v>9</v>
      </c>
      <c r="M2" s="74"/>
      <c r="N2" s="74"/>
      <c r="O2" s="74"/>
      <c r="P2" s="74" t="s">
        <v>11</v>
      </c>
      <c r="Q2" s="74"/>
      <c r="R2" s="74"/>
      <c r="S2" s="74" t="s">
        <v>15</v>
      </c>
      <c r="T2" s="74" t="s">
        <v>16</v>
      </c>
      <c r="U2" s="74"/>
      <c r="V2" s="74"/>
      <c r="W2" s="77"/>
      <c r="X2" s="77"/>
    </row>
    <row r="3" spans="1:24" s="1" customFormat="1" ht="21" customHeight="1" x14ac:dyDescent="0.25">
      <c r="A3" s="74"/>
      <c r="B3" s="74"/>
      <c r="C3" s="75" t="s">
        <v>8</v>
      </c>
      <c r="D3" s="75" t="s">
        <v>563</v>
      </c>
      <c r="E3" s="75" t="s">
        <v>564</v>
      </c>
      <c r="F3" s="75"/>
      <c r="G3" s="75"/>
      <c r="H3" s="75" t="s">
        <v>563</v>
      </c>
      <c r="I3" s="73" t="s">
        <v>6</v>
      </c>
      <c r="J3" s="73" t="s">
        <v>7</v>
      </c>
      <c r="K3" s="73"/>
      <c r="L3" s="74" t="s">
        <v>39</v>
      </c>
      <c r="M3" s="74" t="s">
        <v>355</v>
      </c>
      <c r="N3" s="74" t="s">
        <v>10</v>
      </c>
      <c r="O3" s="74" t="s">
        <v>40</v>
      </c>
      <c r="P3" s="74" t="s">
        <v>12</v>
      </c>
      <c r="Q3" s="74" t="s">
        <v>13</v>
      </c>
      <c r="R3" s="74" t="s">
        <v>14</v>
      </c>
      <c r="S3" s="74"/>
      <c r="T3" s="74" t="s">
        <v>12</v>
      </c>
      <c r="U3" s="74" t="s">
        <v>13</v>
      </c>
      <c r="V3" s="74" t="s">
        <v>14</v>
      </c>
      <c r="W3" s="77"/>
      <c r="X3" s="77"/>
    </row>
    <row r="4" spans="1:24" s="1" customFormat="1" ht="34.5" customHeight="1" x14ac:dyDescent="0.25">
      <c r="A4" s="74"/>
      <c r="B4" s="74"/>
      <c r="C4" s="75"/>
      <c r="D4" s="75"/>
      <c r="E4" s="17" t="s">
        <v>5</v>
      </c>
      <c r="F4" s="18" t="s">
        <v>6</v>
      </c>
      <c r="G4" s="18" t="s">
        <v>7</v>
      </c>
      <c r="H4" s="75"/>
      <c r="I4" s="73"/>
      <c r="J4" s="73"/>
      <c r="K4" s="73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7"/>
      <c r="X4" s="77"/>
    </row>
    <row r="5" spans="1:24" s="5" customFormat="1" ht="12" x14ac:dyDescent="0.2">
      <c r="A5" s="16" t="s">
        <v>17</v>
      </c>
      <c r="B5" s="2">
        <v>40</v>
      </c>
      <c r="C5" s="3">
        <f>D5+E5</f>
        <v>243.44</v>
      </c>
      <c r="D5" s="72">
        <v>159.30000000000001</v>
      </c>
      <c r="E5" s="3">
        <f>F5+G5</f>
        <v>84.14</v>
      </c>
      <c r="F5" s="3">
        <v>10.119999999999999</v>
      </c>
      <c r="G5" s="72">
        <v>74.02</v>
      </c>
      <c r="H5" s="4">
        <v>2638.61</v>
      </c>
      <c r="I5" s="4">
        <v>2682.67</v>
      </c>
      <c r="J5" s="4">
        <v>2790.75</v>
      </c>
      <c r="K5" s="4">
        <v>654055.91</v>
      </c>
      <c r="L5" s="4">
        <v>1342.8</v>
      </c>
      <c r="M5" s="4">
        <v>0</v>
      </c>
      <c r="N5" s="2">
        <v>141.19999999999999</v>
      </c>
      <c r="O5" s="2">
        <v>51.1</v>
      </c>
      <c r="P5" s="4">
        <v>651774.49153588479</v>
      </c>
      <c r="Q5" s="4">
        <v>2281.4184641152092</v>
      </c>
      <c r="R5" s="4">
        <v>654055.91</v>
      </c>
      <c r="S5" s="4">
        <v>618230.38</v>
      </c>
      <c r="T5" s="4">
        <f>P5-S5</f>
        <v>33544.111535884789</v>
      </c>
      <c r="U5" s="4">
        <v>2281.4184641152092</v>
      </c>
      <c r="V5" s="4">
        <v>35825.530000000035</v>
      </c>
    </row>
    <row r="6" spans="1:24" s="5" customFormat="1" ht="12" x14ac:dyDescent="0.2">
      <c r="A6" s="16" t="s">
        <v>18</v>
      </c>
      <c r="B6" s="2">
        <v>38</v>
      </c>
      <c r="C6" s="3">
        <f t="shared" ref="C6:C26" si="0">D6+E6</f>
        <v>727.14</v>
      </c>
      <c r="D6" s="72">
        <v>469.19</v>
      </c>
      <c r="E6" s="3">
        <f t="shared" ref="E6:E26" si="1">F6+G6</f>
        <v>257.95</v>
      </c>
      <c r="F6" s="3">
        <v>31.07</v>
      </c>
      <c r="G6" s="72">
        <v>226.88</v>
      </c>
      <c r="H6" s="4">
        <v>2638.61</v>
      </c>
      <c r="I6" s="4">
        <v>2682.67</v>
      </c>
      <c r="J6" s="4">
        <v>2790.75</v>
      </c>
      <c r="K6" s="4">
        <v>1954490.03</v>
      </c>
      <c r="L6" s="4">
        <v>3997.5</v>
      </c>
      <c r="M6" s="4">
        <v>276.10000000000002</v>
      </c>
      <c r="N6" s="2">
        <v>626.4</v>
      </c>
      <c r="O6" s="2">
        <v>976.2</v>
      </c>
      <c r="P6" s="4">
        <v>1784759.3347135587</v>
      </c>
      <c r="Q6" s="4">
        <v>46460.638422297518</v>
      </c>
      <c r="R6" s="4">
        <v>1831219.9731358562</v>
      </c>
      <c r="S6" s="4">
        <v>1673163.28</v>
      </c>
      <c r="T6" s="4">
        <f>P6-S6</f>
        <v>111596.05471355864</v>
      </c>
      <c r="U6" s="4">
        <v>46460.638422297518</v>
      </c>
      <c r="V6" s="4">
        <v>158056.6931358563</v>
      </c>
    </row>
    <row r="7" spans="1:24" s="5" customFormat="1" ht="12" x14ac:dyDescent="0.2">
      <c r="A7" s="16" t="s">
        <v>19</v>
      </c>
      <c r="B7" s="2">
        <v>39</v>
      </c>
      <c r="C7" s="3">
        <f t="shared" si="0"/>
        <v>545.74</v>
      </c>
      <c r="D7" s="72">
        <v>357.15</v>
      </c>
      <c r="E7" s="3">
        <f t="shared" si="1"/>
        <v>188.59</v>
      </c>
      <c r="F7" s="3">
        <v>22.69</v>
      </c>
      <c r="G7" s="72">
        <v>165.9</v>
      </c>
      <c r="H7" s="4">
        <v>2638.61</v>
      </c>
      <c r="I7" s="4">
        <v>2682.67</v>
      </c>
      <c r="J7" s="4">
        <v>2790.75</v>
      </c>
      <c r="K7" s="4">
        <v>1466231.7</v>
      </c>
      <c r="L7" s="4">
        <v>3009.21</v>
      </c>
      <c r="M7" s="4">
        <v>0</v>
      </c>
      <c r="N7" s="2">
        <v>345.3</v>
      </c>
      <c r="O7" s="2">
        <v>0</v>
      </c>
      <c r="P7" s="4">
        <v>1466231.7</v>
      </c>
      <c r="Q7" s="4">
        <v>0</v>
      </c>
      <c r="R7" s="4">
        <v>1466231.7</v>
      </c>
      <c r="S7" s="4">
        <v>1354334.82</v>
      </c>
      <c r="T7" s="4">
        <f>P7-S7</f>
        <v>111896.87999999989</v>
      </c>
      <c r="U7" s="4">
        <v>0</v>
      </c>
      <c r="V7" s="4">
        <v>111896.87999999989</v>
      </c>
    </row>
    <row r="8" spans="1:24" s="5" customFormat="1" ht="12" x14ac:dyDescent="0.2">
      <c r="A8" s="16" t="s">
        <v>20</v>
      </c>
      <c r="B8" s="2">
        <v>65</v>
      </c>
      <c r="C8" s="3">
        <f t="shared" si="0"/>
        <v>760.04</v>
      </c>
      <c r="D8" s="72">
        <v>477.12</v>
      </c>
      <c r="E8" s="3">
        <f t="shared" si="1"/>
        <v>282.91999999999996</v>
      </c>
      <c r="F8" s="3">
        <v>32.22</v>
      </c>
      <c r="G8" s="72">
        <v>250.7</v>
      </c>
      <c r="H8" s="4">
        <v>2638.61</v>
      </c>
      <c r="I8" s="4">
        <v>2682.67</v>
      </c>
      <c r="J8" s="4">
        <v>2790.75</v>
      </c>
      <c r="K8" s="4">
        <v>2045013.08</v>
      </c>
      <c r="L8" s="4">
        <v>3991.1</v>
      </c>
      <c r="M8" s="4">
        <v>0</v>
      </c>
      <c r="N8" s="2">
        <v>381.5</v>
      </c>
      <c r="O8" s="2">
        <v>413.9</v>
      </c>
      <c r="P8" s="4">
        <v>2028248.2020673244</v>
      </c>
      <c r="Q8" s="4">
        <v>16764.877932675594</v>
      </c>
      <c r="R8" s="4">
        <v>2045013.08</v>
      </c>
      <c r="S8" s="4">
        <v>1887612.1</v>
      </c>
      <c r="T8" s="4">
        <f>P8-S8</f>
        <v>140636.10206732433</v>
      </c>
      <c r="U8" s="4">
        <v>16764.877932675594</v>
      </c>
      <c r="V8" s="4">
        <v>157400.97999999998</v>
      </c>
    </row>
    <row r="9" spans="1:24" s="5" customFormat="1" ht="12" x14ac:dyDescent="0.2">
      <c r="A9" s="16" t="s">
        <v>21</v>
      </c>
      <c r="B9" s="2">
        <v>113</v>
      </c>
      <c r="C9" s="3">
        <f t="shared" si="0"/>
        <v>655.7</v>
      </c>
      <c r="D9" s="72">
        <v>429.1</v>
      </c>
      <c r="E9" s="3">
        <f t="shared" si="1"/>
        <v>226.6</v>
      </c>
      <c r="F9" s="3">
        <v>28</v>
      </c>
      <c r="G9" s="72">
        <v>198.6</v>
      </c>
      <c r="H9" s="4">
        <v>2638.61</v>
      </c>
      <c r="I9" s="4">
        <v>2682.67</v>
      </c>
      <c r="J9" s="4">
        <v>2790.75</v>
      </c>
      <c r="K9" s="4">
        <v>1761581.89</v>
      </c>
      <c r="L9" s="4">
        <v>3006.75</v>
      </c>
      <c r="M9" s="4">
        <v>0</v>
      </c>
      <c r="N9" s="2">
        <v>588.6</v>
      </c>
      <c r="O9" s="2">
        <v>0</v>
      </c>
      <c r="P9" s="4">
        <v>1761581.89</v>
      </c>
      <c r="Q9" s="4">
        <v>0</v>
      </c>
      <c r="R9" s="4">
        <v>1761581.89</v>
      </c>
      <c r="S9" s="4">
        <v>1546447.24</v>
      </c>
      <c r="T9" s="4">
        <f t="shared" ref="T9:T19" si="2">P9-S9</f>
        <v>215134.64999999991</v>
      </c>
      <c r="U9" s="4">
        <v>0</v>
      </c>
      <c r="V9" s="4">
        <v>215134.64999999991</v>
      </c>
    </row>
    <row r="10" spans="1:24" s="5" customFormat="1" ht="12" x14ac:dyDescent="0.2">
      <c r="A10" s="16" t="s">
        <v>22</v>
      </c>
      <c r="B10" s="2">
        <v>117</v>
      </c>
      <c r="C10" s="3">
        <f t="shared" si="0"/>
        <v>544.13</v>
      </c>
      <c r="D10" s="72">
        <v>347.34</v>
      </c>
      <c r="E10" s="3">
        <f t="shared" si="1"/>
        <v>196.79</v>
      </c>
      <c r="F10" s="3">
        <v>24.66</v>
      </c>
      <c r="G10" s="72">
        <v>172.13</v>
      </c>
      <c r="H10" s="4">
        <v>2638.61</v>
      </c>
      <c r="I10" s="4">
        <v>2682.67</v>
      </c>
      <c r="J10" s="4">
        <v>2790.75</v>
      </c>
      <c r="K10" s="4">
        <v>1463024.23</v>
      </c>
      <c r="L10" s="4">
        <v>2352.8000000000002</v>
      </c>
      <c r="M10" s="4">
        <v>208.9</v>
      </c>
      <c r="N10" s="2">
        <v>258.5</v>
      </c>
      <c r="O10" s="2">
        <v>917.7</v>
      </c>
      <c r="P10" s="4">
        <v>1311233.2136706039</v>
      </c>
      <c r="Q10" s="4">
        <v>35369.468243800555</v>
      </c>
      <c r="R10" s="4">
        <v>1346602.6819144045</v>
      </c>
      <c r="S10" s="4">
        <v>1219590.1499999999</v>
      </c>
      <c r="T10" s="4">
        <f t="shared" si="2"/>
        <v>91643.063670604024</v>
      </c>
      <c r="U10" s="4">
        <v>35369.468243800555</v>
      </c>
      <c r="V10" s="4">
        <v>127012.53191440464</v>
      </c>
    </row>
    <row r="11" spans="1:24" s="5" customFormat="1" ht="12" x14ac:dyDescent="0.2">
      <c r="A11" s="16" t="s">
        <v>23</v>
      </c>
      <c r="B11" s="2">
        <v>120</v>
      </c>
      <c r="C11" s="3">
        <f t="shared" si="0"/>
        <v>782.06999999999994</v>
      </c>
      <c r="D11" s="72">
        <v>521.88</v>
      </c>
      <c r="E11" s="3">
        <f t="shared" si="1"/>
        <v>260.19</v>
      </c>
      <c r="F11" s="3">
        <v>32.06</v>
      </c>
      <c r="G11" s="72">
        <v>228.13</v>
      </c>
      <c r="H11" s="4">
        <v>2638.61</v>
      </c>
      <c r="I11" s="4">
        <v>2682.67</v>
      </c>
      <c r="J11" s="4">
        <v>2790.75</v>
      </c>
      <c r="K11" s="4">
        <v>2099686.66</v>
      </c>
      <c r="L11" s="4">
        <v>5050.2</v>
      </c>
      <c r="M11" s="4">
        <v>0</v>
      </c>
      <c r="N11" s="2">
        <v>457.5</v>
      </c>
      <c r="O11" s="2">
        <v>0</v>
      </c>
      <c r="P11" s="4">
        <v>2099686.66</v>
      </c>
      <c r="Q11" s="4">
        <v>0</v>
      </c>
      <c r="R11" s="4">
        <v>2099686.66</v>
      </c>
      <c r="S11" s="4">
        <v>1967411.7</v>
      </c>
      <c r="T11" s="4">
        <f t="shared" si="2"/>
        <v>132274.9600000002</v>
      </c>
      <c r="U11" s="4">
        <v>0</v>
      </c>
      <c r="V11" s="4">
        <v>132274.9600000002</v>
      </c>
    </row>
    <row r="12" spans="1:24" s="5" customFormat="1" ht="12" x14ac:dyDescent="0.2">
      <c r="A12" s="16" t="s">
        <v>24</v>
      </c>
      <c r="B12" s="2">
        <v>121</v>
      </c>
      <c r="C12" s="3">
        <f t="shared" si="0"/>
        <v>591.07000000000005</v>
      </c>
      <c r="D12" s="72">
        <v>391.16</v>
      </c>
      <c r="E12" s="3">
        <f t="shared" si="1"/>
        <v>199.91</v>
      </c>
      <c r="F12" s="3">
        <v>19.88</v>
      </c>
      <c r="G12" s="72">
        <v>180.03</v>
      </c>
      <c r="H12" s="4">
        <v>2638.61</v>
      </c>
      <c r="I12" s="4">
        <v>2682.67</v>
      </c>
      <c r="J12" s="4">
        <v>2790.75</v>
      </c>
      <c r="K12" s="4">
        <v>1587869.43</v>
      </c>
      <c r="L12" s="4">
        <v>3741</v>
      </c>
      <c r="M12" s="4">
        <v>0</v>
      </c>
      <c r="N12" s="2">
        <v>322.8</v>
      </c>
      <c r="O12" s="2">
        <v>50.2</v>
      </c>
      <c r="P12" s="4">
        <v>1586199.3279497498</v>
      </c>
      <c r="Q12" s="4">
        <v>1670.1020502501347</v>
      </c>
      <c r="R12" s="4">
        <v>1587869.43</v>
      </c>
      <c r="S12" s="4">
        <v>1490497.28</v>
      </c>
      <c r="T12" s="4">
        <f t="shared" si="2"/>
        <v>95702.047949749744</v>
      </c>
      <c r="U12" s="4">
        <v>1670.1020502501347</v>
      </c>
      <c r="V12" s="4">
        <v>97372.149999999921</v>
      </c>
    </row>
    <row r="13" spans="1:24" s="5" customFormat="1" ht="12" x14ac:dyDescent="0.2">
      <c r="A13" s="16" t="s">
        <v>25</v>
      </c>
      <c r="B13" s="2">
        <v>140</v>
      </c>
      <c r="C13" s="3">
        <f t="shared" si="0"/>
        <v>750.69</v>
      </c>
      <c r="D13" s="72">
        <v>491.38</v>
      </c>
      <c r="E13" s="3">
        <f t="shared" si="1"/>
        <v>259.31</v>
      </c>
      <c r="F13" s="3">
        <v>31.16</v>
      </c>
      <c r="G13" s="72">
        <v>228.15</v>
      </c>
      <c r="H13" s="4">
        <v>2638.61</v>
      </c>
      <c r="I13" s="4">
        <v>2682.67</v>
      </c>
      <c r="J13" s="4">
        <v>2790.75</v>
      </c>
      <c r="K13" s="4">
        <v>2016861.93</v>
      </c>
      <c r="L13" s="4">
        <v>4090.8</v>
      </c>
      <c r="M13" s="4">
        <v>322.7</v>
      </c>
      <c r="N13" s="2">
        <v>793.3</v>
      </c>
      <c r="O13" s="2">
        <v>0</v>
      </c>
      <c r="P13" s="4">
        <v>1869395.895149881</v>
      </c>
      <c r="Q13" s="4">
        <v>0</v>
      </c>
      <c r="R13" s="4">
        <v>1869395.895149881</v>
      </c>
      <c r="S13" s="4">
        <v>1769415.52</v>
      </c>
      <c r="T13" s="4">
        <f t="shared" si="2"/>
        <v>99980.375149881002</v>
      </c>
      <c r="U13" s="4">
        <v>0</v>
      </c>
      <c r="V13" s="4">
        <v>99980.375149880885</v>
      </c>
    </row>
    <row r="14" spans="1:24" s="5" customFormat="1" ht="12" x14ac:dyDescent="0.2">
      <c r="A14" s="16" t="s">
        <v>26</v>
      </c>
      <c r="B14" s="2">
        <v>45</v>
      </c>
      <c r="C14" s="3">
        <f t="shared" si="0"/>
        <v>137.51</v>
      </c>
      <c r="D14" s="72">
        <v>87.72</v>
      </c>
      <c r="E14" s="3">
        <f t="shared" si="1"/>
        <v>49.79</v>
      </c>
      <c r="F14" s="3">
        <v>7.17</v>
      </c>
      <c r="G14" s="72">
        <v>42.62</v>
      </c>
      <c r="H14" s="4">
        <v>2638.61</v>
      </c>
      <c r="I14" s="4">
        <v>2682.67</v>
      </c>
      <c r="J14" s="4">
        <v>2790.75</v>
      </c>
      <c r="K14" s="4">
        <v>369621.54</v>
      </c>
      <c r="L14" s="4">
        <v>734.1</v>
      </c>
      <c r="M14" s="4">
        <v>0</v>
      </c>
      <c r="N14" s="2">
        <v>74.7</v>
      </c>
      <c r="O14" s="2">
        <v>0</v>
      </c>
      <c r="P14" s="4">
        <v>369621.54</v>
      </c>
      <c r="Q14" s="4">
        <v>0</v>
      </c>
      <c r="R14" s="4">
        <v>369621.54</v>
      </c>
      <c r="S14" s="4">
        <v>328529.34999999998</v>
      </c>
      <c r="T14" s="4">
        <f t="shared" si="2"/>
        <v>41092.19</v>
      </c>
      <c r="U14" s="4">
        <v>0</v>
      </c>
      <c r="V14" s="4">
        <v>41092.19</v>
      </c>
    </row>
    <row r="15" spans="1:24" s="5" customFormat="1" ht="24" x14ac:dyDescent="0.2">
      <c r="A15" s="16" t="s">
        <v>27</v>
      </c>
      <c r="B15" s="2">
        <v>57</v>
      </c>
      <c r="C15" s="3">
        <f t="shared" si="0"/>
        <v>1351.25</v>
      </c>
      <c r="D15" s="72">
        <v>901.33</v>
      </c>
      <c r="E15" s="3">
        <f t="shared" si="1"/>
        <v>449.92</v>
      </c>
      <c r="F15" s="3">
        <v>41.57</v>
      </c>
      <c r="G15" s="72">
        <v>408.35</v>
      </c>
      <c r="H15" s="4">
        <v>2638.61</v>
      </c>
      <c r="I15" s="4">
        <v>2682.67</v>
      </c>
      <c r="J15" s="4">
        <v>2790.75</v>
      </c>
      <c r="K15" s="4">
        <v>3629379.27</v>
      </c>
      <c r="L15" s="4">
        <v>7858.56</v>
      </c>
      <c r="M15" s="4">
        <v>0</v>
      </c>
      <c r="N15" s="2">
        <v>999.3</v>
      </c>
      <c r="O15" s="2">
        <v>0</v>
      </c>
      <c r="P15" s="4">
        <v>3629379.27</v>
      </c>
      <c r="Q15" s="4">
        <v>0</v>
      </c>
      <c r="R15" s="4">
        <v>3629379.27</v>
      </c>
      <c r="S15" s="4">
        <v>3289191.19</v>
      </c>
      <c r="T15" s="4">
        <f t="shared" si="2"/>
        <v>340188.08000000007</v>
      </c>
      <c r="U15" s="4">
        <v>0</v>
      </c>
      <c r="V15" s="4">
        <v>340188.08000000007</v>
      </c>
    </row>
    <row r="16" spans="1:24" s="5" customFormat="1" ht="12" x14ac:dyDescent="0.2">
      <c r="A16" s="16" t="s">
        <v>28</v>
      </c>
      <c r="B16" s="2">
        <v>88</v>
      </c>
      <c r="C16" s="3">
        <f t="shared" si="0"/>
        <v>134.13999999999999</v>
      </c>
      <c r="D16" s="72">
        <v>89.36</v>
      </c>
      <c r="E16" s="3">
        <f t="shared" si="1"/>
        <v>44.78</v>
      </c>
      <c r="F16" s="3">
        <v>3.89</v>
      </c>
      <c r="G16" s="72">
        <v>40.89</v>
      </c>
      <c r="H16" s="4">
        <v>2638.61</v>
      </c>
      <c r="I16" s="4">
        <v>2682.67</v>
      </c>
      <c r="J16" s="4">
        <v>2790.75</v>
      </c>
      <c r="K16" s="4">
        <v>360335.37</v>
      </c>
      <c r="L16" s="4">
        <v>663.7</v>
      </c>
      <c r="M16" s="4">
        <v>23.4</v>
      </c>
      <c r="N16" s="2">
        <v>67.400000000000006</v>
      </c>
      <c r="O16" s="2">
        <v>101.9</v>
      </c>
      <c r="P16" s="4">
        <v>344048.06757778907</v>
      </c>
      <c r="Q16" s="4">
        <v>4157.2364566839742</v>
      </c>
      <c r="R16" s="4">
        <v>348205.30403447303</v>
      </c>
      <c r="S16" s="4">
        <v>367543.81</v>
      </c>
      <c r="T16" s="4">
        <f t="shared" si="2"/>
        <v>-23495.742422210926</v>
      </c>
      <c r="U16" s="4">
        <v>4157.2364566839742</v>
      </c>
      <c r="V16" s="4">
        <v>-19338.50596552698</v>
      </c>
    </row>
    <row r="17" spans="1:22" s="5" customFormat="1" ht="12" x14ac:dyDescent="0.2">
      <c r="A17" s="16" t="s">
        <v>29</v>
      </c>
      <c r="B17" s="2">
        <v>99</v>
      </c>
      <c r="C17" s="3">
        <f t="shared" si="0"/>
        <v>512.28</v>
      </c>
      <c r="D17" s="72">
        <v>340.15</v>
      </c>
      <c r="E17" s="3">
        <f t="shared" si="1"/>
        <v>172.13</v>
      </c>
      <c r="F17" s="3">
        <v>14.62</v>
      </c>
      <c r="G17" s="72">
        <v>157.51</v>
      </c>
      <c r="H17" s="4">
        <v>2638.61</v>
      </c>
      <c r="I17" s="4">
        <v>2682.67</v>
      </c>
      <c r="J17" s="4">
        <v>2790.75</v>
      </c>
      <c r="K17" s="4">
        <v>1376325.87</v>
      </c>
      <c r="L17" s="4">
        <v>3138.6</v>
      </c>
      <c r="M17" s="4">
        <v>0</v>
      </c>
      <c r="N17" s="2">
        <v>244.3</v>
      </c>
      <c r="O17" s="2">
        <v>0</v>
      </c>
      <c r="P17" s="4">
        <v>1376325.87</v>
      </c>
      <c r="Q17" s="4">
        <v>0</v>
      </c>
      <c r="R17" s="4">
        <v>1376325.87</v>
      </c>
      <c r="S17" s="4">
        <v>1263143.1200000001</v>
      </c>
      <c r="T17" s="4">
        <f t="shared" si="2"/>
        <v>113182.75</v>
      </c>
      <c r="U17" s="4">
        <v>0</v>
      </c>
      <c r="V17" s="4">
        <v>113182.75</v>
      </c>
    </row>
    <row r="18" spans="1:22" s="5" customFormat="1" ht="12" x14ac:dyDescent="0.2">
      <c r="A18" s="16" t="s">
        <v>30</v>
      </c>
      <c r="B18" s="2">
        <v>102</v>
      </c>
      <c r="C18" s="3">
        <f t="shared" si="0"/>
        <v>334.46</v>
      </c>
      <c r="D18" s="72">
        <v>219.07</v>
      </c>
      <c r="E18" s="3">
        <f t="shared" si="1"/>
        <v>115.39</v>
      </c>
      <c r="F18" s="3">
        <v>10.67</v>
      </c>
      <c r="G18" s="72">
        <v>104.72</v>
      </c>
      <c r="H18" s="4">
        <v>2638.61</v>
      </c>
      <c r="I18" s="4">
        <v>2682.67</v>
      </c>
      <c r="J18" s="4">
        <v>2790.75</v>
      </c>
      <c r="K18" s="4">
        <v>898904.02</v>
      </c>
      <c r="L18" s="4">
        <v>1779.9</v>
      </c>
      <c r="M18" s="4">
        <v>0</v>
      </c>
      <c r="N18" s="2">
        <v>155.80000000000001</v>
      </c>
      <c r="O18" s="2">
        <v>0</v>
      </c>
      <c r="P18" s="4">
        <v>898904.02</v>
      </c>
      <c r="Q18" s="4">
        <v>0</v>
      </c>
      <c r="R18" s="4">
        <v>898904.02</v>
      </c>
      <c r="S18" s="4">
        <v>808024.16</v>
      </c>
      <c r="T18" s="4">
        <f t="shared" si="2"/>
        <v>90879.859999999986</v>
      </c>
      <c r="U18" s="4">
        <v>0</v>
      </c>
      <c r="V18" s="4">
        <v>90879.859999999986</v>
      </c>
    </row>
    <row r="19" spans="1:22" s="5" customFormat="1" ht="12" x14ac:dyDescent="0.2">
      <c r="A19" s="16" t="s">
        <v>31</v>
      </c>
      <c r="B19" s="2">
        <v>105</v>
      </c>
      <c r="C19" s="3">
        <f t="shared" si="0"/>
        <v>649.05999999999995</v>
      </c>
      <c r="D19" s="72">
        <v>423.81</v>
      </c>
      <c r="E19" s="3">
        <f t="shared" si="1"/>
        <v>225.25</v>
      </c>
      <c r="F19" s="3">
        <v>20.97</v>
      </c>
      <c r="G19" s="72">
        <v>204.28</v>
      </c>
      <c r="H19" s="4">
        <v>2638.61</v>
      </c>
      <c r="I19" s="4">
        <v>2682.67</v>
      </c>
      <c r="J19" s="4">
        <v>2790.75</v>
      </c>
      <c r="K19" s="4">
        <v>1744619.27</v>
      </c>
      <c r="L19" s="4">
        <v>3026.9</v>
      </c>
      <c r="M19" s="4">
        <v>343.5</v>
      </c>
      <c r="N19" s="2">
        <v>269.39999999999998</v>
      </c>
      <c r="O19" s="2">
        <v>0</v>
      </c>
      <c r="P19" s="4">
        <v>1566813.4548905175</v>
      </c>
      <c r="Q19" s="4">
        <v>0</v>
      </c>
      <c r="R19" s="4">
        <v>1566813.4548905175</v>
      </c>
      <c r="S19" s="4">
        <v>1413088.68</v>
      </c>
      <c r="T19" s="4">
        <f t="shared" si="2"/>
        <v>153724.77489051758</v>
      </c>
      <c r="U19" s="4">
        <v>0</v>
      </c>
      <c r="V19" s="4">
        <v>153724.77489051764</v>
      </c>
    </row>
    <row r="20" spans="1:22" s="5" customFormat="1" ht="12" x14ac:dyDescent="0.2">
      <c r="A20" s="16" t="s">
        <v>32</v>
      </c>
      <c r="B20" s="2">
        <v>127</v>
      </c>
      <c r="C20" s="3">
        <f t="shared" si="0"/>
        <v>541.59</v>
      </c>
      <c r="D20" s="72">
        <v>342.66</v>
      </c>
      <c r="E20" s="3">
        <f t="shared" si="1"/>
        <v>198.93</v>
      </c>
      <c r="F20" s="3">
        <v>19.850000000000001</v>
      </c>
      <c r="G20" s="72">
        <v>179.08</v>
      </c>
      <c r="H20" s="4">
        <v>2638.61</v>
      </c>
      <c r="I20" s="4">
        <v>2682.67</v>
      </c>
      <c r="J20" s="4">
        <v>2790.75</v>
      </c>
      <c r="K20" s="4">
        <v>1457175.76</v>
      </c>
      <c r="L20" s="4">
        <v>2826.7</v>
      </c>
      <c r="M20" s="4">
        <v>0</v>
      </c>
      <c r="N20" s="2">
        <v>269</v>
      </c>
      <c r="O20" s="2">
        <v>46.7</v>
      </c>
      <c r="P20" s="4">
        <v>1455117.8511059466</v>
      </c>
      <c r="Q20" s="4">
        <v>2057.9088940535266</v>
      </c>
      <c r="R20" s="4">
        <v>1457175.76</v>
      </c>
      <c r="S20" s="4">
        <v>1463234.88</v>
      </c>
      <c r="T20" s="4">
        <f>P20-S20</f>
        <v>-8117.0288940533064</v>
      </c>
      <c r="U20" s="4">
        <v>2057.9088940535266</v>
      </c>
      <c r="V20" s="4">
        <v>-6059.1199999998817</v>
      </c>
    </row>
    <row r="21" spans="1:22" s="5" customFormat="1" ht="12" x14ac:dyDescent="0.2">
      <c r="A21" s="16" t="s">
        <v>33</v>
      </c>
      <c r="B21" s="2">
        <v>128</v>
      </c>
      <c r="C21" s="3">
        <f t="shared" si="0"/>
        <v>582.09</v>
      </c>
      <c r="D21" s="72">
        <v>373.06</v>
      </c>
      <c r="E21" s="3">
        <f t="shared" si="1"/>
        <v>209.03</v>
      </c>
      <c r="F21" s="3">
        <v>19.88</v>
      </c>
      <c r="G21" s="72">
        <v>189.15</v>
      </c>
      <c r="H21" s="4">
        <v>2638.61</v>
      </c>
      <c r="I21" s="4">
        <v>2682.67</v>
      </c>
      <c r="J21" s="4">
        <v>2790.75</v>
      </c>
      <c r="K21" s="4">
        <v>1565556.22</v>
      </c>
      <c r="L21" s="4">
        <v>3310</v>
      </c>
      <c r="M21" s="4">
        <v>0</v>
      </c>
      <c r="N21" s="2">
        <v>270.60000000000002</v>
      </c>
      <c r="O21" s="2">
        <v>0</v>
      </c>
      <c r="P21" s="4">
        <v>1565556.22</v>
      </c>
      <c r="Q21" s="4">
        <v>0</v>
      </c>
      <c r="R21" s="4">
        <v>1565556.22</v>
      </c>
      <c r="S21" s="4">
        <v>1406498.64</v>
      </c>
      <c r="T21" s="4">
        <f>P21-S21</f>
        <v>159057.58000000007</v>
      </c>
      <c r="U21" s="4">
        <v>0</v>
      </c>
      <c r="V21" s="4">
        <v>159057.58000000007</v>
      </c>
    </row>
    <row r="22" spans="1:22" s="5" customFormat="1" ht="12" x14ac:dyDescent="0.2">
      <c r="A22" s="16" t="s">
        <v>34</v>
      </c>
      <c r="B22" s="2">
        <v>130</v>
      </c>
      <c r="C22" s="3">
        <f t="shared" si="0"/>
        <v>425.2</v>
      </c>
      <c r="D22" s="72">
        <v>278.70999999999998</v>
      </c>
      <c r="E22" s="3">
        <f t="shared" si="1"/>
        <v>146.49</v>
      </c>
      <c r="F22" s="3">
        <v>13.66</v>
      </c>
      <c r="G22" s="72">
        <v>132.83000000000001</v>
      </c>
      <c r="H22" s="4">
        <v>2638.61</v>
      </c>
      <c r="I22" s="4">
        <v>2682.67</v>
      </c>
      <c r="J22" s="4">
        <v>2790.75</v>
      </c>
      <c r="K22" s="4">
        <v>1142747.1200000001</v>
      </c>
      <c r="L22" s="4">
        <v>2545.8000000000002</v>
      </c>
      <c r="M22" s="4">
        <v>0</v>
      </c>
      <c r="N22" s="2">
        <v>335</v>
      </c>
      <c r="O22" s="2">
        <v>0</v>
      </c>
      <c r="P22" s="4">
        <v>1142747.1200000001</v>
      </c>
      <c r="Q22" s="4">
        <v>0</v>
      </c>
      <c r="R22" s="4">
        <v>1142747.1200000001</v>
      </c>
      <c r="S22" s="4">
        <v>663233.77</v>
      </c>
      <c r="T22" s="4">
        <f>P22-S22</f>
        <v>479513.35000000009</v>
      </c>
      <c r="U22" s="4">
        <v>0</v>
      </c>
      <c r="V22" s="4">
        <v>479513.35000000009</v>
      </c>
    </row>
    <row r="23" spans="1:22" s="5" customFormat="1" ht="12" x14ac:dyDescent="0.2">
      <c r="A23" s="16" t="s">
        <v>35</v>
      </c>
      <c r="B23" s="2">
        <v>80</v>
      </c>
      <c r="C23" s="3">
        <f t="shared" si="0"/>
        <v>88.06</v>
      </c>
      <c r="D23" s="72">
        <v>52</v>
      </c>
      <c r="E23" s="3">
        <f t="shared" si="1"/>
        <v>36.06</v>
      </c>
      <c r="F23" s="3">
        <v>3.47</v>
      </c>
      <c r="G23" s="72">
        <v>32.590000000000003</v>
      </c>
      <c r="H23" s="4">
        <v>2638.61</v>
      </c>
      <c r="I23" s="4">
        <v>2682.67</v>
      </c>
      <c r="J23" s="4">
        <v>2790.75</v>
      </c>
      <c r="K23" s="4">
        <v>237467.3</v>
      </c>
      <c r="L23" s="4">
        <v>319.89999999999998</v>
      </c>
      <c r="M23" s="4">
        <v>74.2</v>
      </c>
      <c r="N23" s="2">
        <v>50.2</v>
      </c>
      <c r="O23" s="2">
        <v>258.89999999999998</v>
      </c>
      <c r="P23" s="4">
        <v>184122.73695381932</v>
      </c>
      <c r="Q23" s="4">
        <v>10637.757538292597</v>
      </c>
      <c r="R23" s="4">
        <v>194760.4944921119</v>
      </c>
      <c r="S23" s="4">
        <v>195688.66</v>
      </c>
      <c r="T23" s="4">
        <f>P23-S23</f>
        <v>-11565.923046180687</v>
      </c>
      <c r="U23" s="4">
        <v>10637.757538292597</v>
      </c>
      <c r="V23" s="4">
        <v>-928.16550788808854</v>
      </c>
    </row>
    <row r="24" spans="1:22" s="5" customFormat="1" ht="12" x14ac:dyDescent="0.2">
      <c r="A24" s="16" t="s">
        <v>36</v>
      </c>
      <c r="B24" s="2">
        <v>81</v>
      </c>
      <c r="C24" s="3">
        <f t="shared" si="0"/>
        <v>442.54999999999995</v>
      </c>
      <c r="D24" s="72">
        <v>290.02999999999997</v>
      </c>
      <c r="E24" s="3">
        <f t="shared" si="1"/>
        <v>152.52000000000001</v>
      </c>
      <c r="F24" s="3">
        <v>17.12</v>
      </c>
      <c r="G24" s="72">
        <v>135.4</v>
      </c>
      <c r="H24" s="4">
        <v>2638.61</v>
      </c>
      <c r="I24" s="4">
        <v>2682.67</v>
      </c>
      <c r="J24" s="4">
        <v>2790.75</v>
      </c>
      <c r="K24" s="4">
        <v>1189059.7</v>
      </c>
      <c r="L24" s="4">
        <v>2706.4</v>
      </c>
      <c r="M24" s="4">
        <v>0</v>
      </c>
      <c r="N24" s="2">
        <v>295.39999999999998</v>
      </c>
      <c r="O24" s="2">
        <v>59.2</v>
      </c>
      <c r="P24" s="4">
        <v>1186554.9479656627</v>
      </c>
      <c r="Q24" s="4">
        <v>2504.7520343372048</v>
      </c>
      <c r="R24" s="4">
        <v>1189059.7</v>
      </c>
      <c r="S24" s="4">
        <v>1089195.32</v>
      </c>
      <c r="T24" s="4">
        <f t="shared" ref="T24:T26" si="3">P24-S24</f>
        <v>97359.627965662628</v>
      </c>
      <c r="U24" s="4">
        <v>2504.7520343372048</v>
      </c>
      <c r="V24" s="4">
        <v>99864.379999999888</v>
      </c>
    </row>
    <row r="25" spans="1:22" s="5" customFormat="1" ht="12" x14ac:dyDescent="0.2">
      <c r="A25" s="16" t="s">
        <v>37</v>
      </c>
      <c r="B25" s="2">
        <v>132</v>
      </c>
      <c r="C25" s="3">
        <f t="shared" si="0"/>
        <v>831.75</v>
      </c>
      <c r="D25" s="72">
        <v>543.23</v>
      </c>
      <c r="E25" s="3">
        <f t="shared" si="1"/>
        <v>288.52</v>
      </c>
      <c r="F25" s="3">
        <v>30.77</v>
      </c>
      <c r="G25" s="72">
        <v>257.75</v>
      </c>
      <c r="H25" s="4">
        <v>2638.61</v>
      </c>
      <c r="I25" s="4">
        <v>2682.67</v>
      </c>
      <c r="J25" s="4">
        <v>2790.75</v>
      </c>
      <c r="K25" s="4">
        <v>2235219.98</v>
      </c>
      <c r="L25" s="4">
        <v>5134.8</v>
      </c>
      <c r="M25" s="4">
        <v>0</v>
      </c>
      <c r="N25" s="2">
        <v>596.79999999999995</v>
      </c>
      <c r="O25" s="2">
        <v>75</v>
      </c>
      <c r="P25" s="4">
        <v>2231869.450675901</v>
      </c>
      <c r="Q25" s="4">
        <v>3350.5293240991487</v>
      </c>
      <c r="R25" s="4">
        <v>2235219.98</v>
      </c>
      <c r="S25" s="4">
        <v>2048931.5</v>
      </c>
      <c r="T25" s="4">
        <f t="shared" si="3"/>
        <v>182937.95067590103</v>
      </c>
      <c r="U25" s="4">
        <v>3350.5293240991487</v>
      </c>
      <c r="V25" s="4">
        <v>186288.47999999998</v>
      </c>
    </row>
    <row r="26" spans="1:22" s="5" customFormat="1" ht="12" x14ac:dyDescent="0.2">
      <c r="A26" s="16" t="s">
        <v>38</v>
      </c>
      <c r="B26" s="2">
        <v>134</v>
      </c>
      <c r="C26" s="3">
        <f t="shared" si="0"/>
        <v>677.1</v>
      </c>
      <c r="D26" s="72">
        <v>452.38</v>
      </c>
      <c r="E26" s="3">
        <f t="shared" si="1"/>
        <v>224.72</v>
      </c>
      <c r="F26" s="3">
        <v>21.21</v>
      </c>
      <c r="G26" s="72">
        <v>203.51</v>
      </c>
      <c r="H26" s="4">
        <v>2638.61</v>
      </c>
      <c r="I26" s="4">
        <v>2682.67</v>
      </c>
      <c r="J26" s="4">
        <v>2790.75</v>
      </c>
      <c r="K26" s="4">
        <v>1818496.64</v>
      </c>
      <c r="L26" s="4">
        <v>3172.3</v>
      </c>
      <c r="M26" s="4">
        <v>32</v>
      </c>
      <c r="N26" s="2">
        <v>460.4</v>
      </c>
      <c r="O26" s="2">
        <v>0</v>
      </c>
      <c r="P26" s="4">
        <v>1800336.0768567235</v>
      </c>
      <c r="Q26" s="4">
        <v>0</v>
      </c>
      <c r="R26" s="4">
        <v>1800336.0768567235</v>
      </c>
      <c r="S26" s="4">
        <v>1695449.48</v>
      </c>
      <c r="T26" s="4">
        <f t="shared" si="3"/>
        <v>104886.59685672354</v>
      </c>
      <c r="U26" s="4">
        <v>0</v>
      </c>
      <c r="V26" s="4">
        <v>104886.5968567236</v>
      </c>
    </row>
    <row r="27" spans="1:22" s="10" customFormat="1" ht="12.75" x14ac:dyDescent="0.2">
      <c r="A27" s="6" t="s">
        <v>4</v>
      </c>
      <c r="B27" s="7"/>
      <c r="C27" s="8">
        <f>SUM(C5:C26)</f>
        <v>12307.06</v>
      </c>
      <c r="D27" s="8">
        <f t="shared" ref="D27:E27" si="4">SUM(D5:D26)</f>
        <v>8037.13</v>
      </c>
      <c r="E27" s="8">
        <f t="shared" si="4"/>
        <v>4269.9299999999994</v>
      </c>
      <c r="F27" s="8">
        <f t="shared" ref="F27" si="5">SUM(F5:F26)</f>
        <v>456.71000000000004</v>
      </c>
      <c r="G27" s="8">
        <f t="shared" ref="G27" si="6">SUM(G5:G26)</f>
        <v>3813.2200000000003</v>
      </c>
      <c r="H27" s="4"/>
      <c r="I27" s="4"/>
      <c r="J27" s="9"/>
      <c r="K27" s="9">
        <f>SUM(K5:K26)</f>
        <v>33073722.920000002</v>
      </c>
      <c r="L27" s="15">
        <f t="shared" ref="L27" si="7">SUM(L5:L26)</f>
        <v>67799.820000000007</v>
      </c>
      <c r="M27" s="15">
        <f t="shared" ref="M27" si="8">SUM(M5:M26)</f>
        <v>1280.8</v>
      </c>
      <c r="N27" s="15">
        <f t="shared" ref="N27" si="9">SUM(N5:N26)</f>
        <v>8003.4</v>
      </c>
      <c r="O27" s="15">
        <f t="shared" ref="O27" si="10">SUM(O5:O26)</f>
        <v>2950.7999999999993</v>
      </c>
      <c r="P27" s="15">
        <f t="shared" ref="P27" si="11">SUM(P5:P26)</f>
        <v>32310507.341113362</v>
      </c>
      <c r="Q27" s="15">
        <f t="shared" ref="Q27" si="12">SUM(Q5:Q26)</f>
        <v>125254.68936060545</v>
      </c>
      <c r="R27" s="15">
        <f t="shared" ref="R27" si="13">SUM(R5:R26)</f>
        <v>32435762.03047397</v>
      </c>
      <c r="S27" s="15">
        <f t="shared" ref="S27" si="14">SUM(S5:S26)</f>
        <v>29558455.029999997</v>
      </c>
      <c r="T27" s="15">
        <f>SUM(T5:T26)</f>
        <v>2752052.3111133627</v>
      </c>
      <c r="U27" s="15">
        <f t="shared" ref="U27" si="15">SUM(U5:U26)</f>
        <v>125254.68936060545</v>
      </c>
      <c r="V27" s="15">
        <f t="shared" ref="V27" si="16">SUM(V5:V26)</f>
        <v>2877307.0004739682</v>
      </c>
    </row>
  </sheetData>
  <sheetProtection algorithmName="SHA-512" hashValue="UcXsySZlQyGO8E478QwMW/1gaTt/g2h1g5ayTRz/OXUJUCYoJTJKMNcpImm+hnzCYsvMsY39LGqOGXt9mOq2WQ==" saltValue="vXaxiGVKhiqVtyE1wgSW6A==" spinCount="100000" sheet="1" objects="1" scenarios="1"/>
  <mergeCells count="28">
    <mergeCell ref="A1:V1"/>
    <mergeCell ref="T2:V2"/>
    <mergeCell ref="W2:W4"/>
    <mergeCell ref="X2:X4"/>
    <mergeCell ref="V3:V4"/>
    <mergeCell ref="U3:U4"/>
    <mergeCell ref="T3:T4"/>
    <mergeCell ref="P2:R2"/>
    <mergeCell ref="Q3:Q4"/>
    <mergeCell ref="P3:P4"/>
    <mergeCell ref="R3:R4"/>
    <mergeCell ref="S2:S4"/>
    <mergeCell ref="A2:A4"/>
    <mergeCell ref="B2:B4"/>
    <mergeCell ref="H2:J2"/>
    <mergeCell ref="E3:G3"/>
    <mergeCell ref="C2:G2"/>
    <mergeCell ref="C3:C4"/>
    <mergeCell ref="D3:D4"/>
    <mergeCell ref="H3:H4"/>
    <mergeCell ref="I3:I4"/>
    <mergeCell ref="J3:J4"/>
    <mergeCell ref="K2:K4"/>
    <mergeCell ref="L2:O2"/>
    <mergeCell ref="L3:L4"/>
    <mergeCell ref="M3:M4"/>
    <mergeCell ref="N3:N4"/>
    <mergeCell ref="O3:O4"/>
  </mergeCells>
  <pageMargins left="0.17" right="0.17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224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25" style="11" customWidth="1"/>
    <col min="2" max="2" width="5.42578125" customWidth="1"/>
    <col min="3" max="3" width="13.140625" style="12" customWidth="1"/>
    <col min="4" max="5" width="10.28515625" style="13" customWidth="1"/>
    <col min="6" max="7" width="10.140625" style="14" customWidth="1"/>
    <col min="8" max="8" width="13.140625" customWidth="1"/>
    <col min="9" max="10" width="11.5703125" customWidth="1"/>
    <col min="11" max="11" width="9" customWidth="1"/>
    <col min="12" max="12" width="12" customWidth="1"/>
    <col min="13" max="13" width="14.5703125" customWidth="1"/>
    <col min="14" max="14" width="15" customWidth="1"/>
    <col min="15" max="15" width="14.28515625" customWidth="1"/>
    <col min="16" max="16" width="13.28515625" customWidth="1"/>
    <col min="17" max="17" width="13.5703125" customWidth="1"/>
    <col min="18" max="18" width="15" customWidth="1"/>
    <col min="19" max="19" width="12.140625" customWidth="1"/>
  </cols>
  <sheetData>
    <row r="1" spans="1:21" ht="27.75" customHeight="1" x14ac:dyDescent="0.25">
      <c r="A1" s="76" t="s">
        <v>261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1" customFormat="1" ht="36.75" customHeight="1" x14ac:dyDescent="0.25">
      <c r="A2" s="80" t="s">
        <v>0</v>
      </c>
      <c r="B2" s="80" t="s">
        <v>1</v>
      </c>
      <c r="C2" s="78" t="s">
        <v>562</v>
      </c>
      <c r="D2" s="78"/>
      <c r="E2" s="78"/>
      <c r="F2" s="79" t="s">
        <v>2</v>
      </c>
      <c r="G2" s="79"/>
      <c r="H2" s="79" t="s">
        <v>3</v>
      </c>
      <c r="I2" s="80" t="s">
        <v>9</v>
      </c>
      <c r="J2" s="80"/>
      <c r="K2" s="80"/>
      <c r="L2" s="80"/>
      <c r="M2" s="80" t="s">
        <v>11</v>
      </c>
      <c r="N2" s="80"/>
      <c r="O2" s="80"/>
      <c r="P2" s="80" t="s">
        <v>15</v>
      </c>
      <c r="Q2" s="80" t="s">
        <v>16</v>
      </c>
      <c r="R2" s="80"/>
      <c r="S2" s="80"/>
      <c r="T2" s="77"/>
      <c r="U2" s="77"/>
    </row>
    <row r="3" spans="1:21" s="1" customFormat="1" ht="12.75" customHeight="1" x14ac:dyDescent="0.25">
      <c r="A3" s="80"/>
      <c r="B3" s="80"/>
      <c r="C3" s="78" t="s">
        <v>8</v>
      </c>
      <c r="D3" s="78" t="s">
        <v>563</v>
      </c>
      <c r="E3" s="78" t="s">
        <v>564</v>
      </c>
      <c r="F3" s="78" t="s">
        <v>563</v>
      </c>
      <c r="G3" s="78" t="s">
        <v>564</v>
      </c>
      <c r="H3" s="79"/>
      <c r="I3" s="80" t="s">
        <v>39</v>
      </c>
      <c r="J3" s="80" t="s">
        <v>355</v>
      </c>
      <c r="K3" s="80" t="s">
        <v>10</v>
      </c>
      <c r="L3" s="80" t="s">
        <v>40</v>
      </c>
      <c r="M3" s="80" t="s">
        <v>12</v>
      </c>
      <c r="N3" s="80" t="s">
        <v>13</v>
      </c>
      <c r="O3" s="80" t="s">
        <v>14</v>
      </c>
      <c r="P3" s="80"/>
      <c r="Q3" s="80" t="s">
        <v>12</v>
      </c>
      <c r="R3" s="80" t="s">
        <v>13</v>
      </c>
      <c r="S3" s="80" t="s">
        <v>14</v>
      </c>
      <c r="T3" s="77"/>
      <c r="U3" s="77"/>
    </row>
    <row r="4" spans="1:21" s="1" customFormat="1" ht="44.25" customHeight="1" x14ac:dyDescent="0.25">
      <c r="A4" s="80"/>
      <c r="B4" s="80"/>
      <c r="C4" s="78"/>
      <c r="D4" s="78"/>
      <c r="E4" s="78"/>
      <c r="F4" s="78"/>
      <c r="G4" s="78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77"/>
      <c r="U4" s="77"/>
    </row>
    <row r="5" spans="1:21" s="5" customFormat="1" ht="12.75" x14ac:dyDescent="0.2">
      <c r="A5" s="19" t="s">
        <v>41</v>
      </c>
      <c r="B5" s="20">
        <v>22</v>
      </c>
      <c r="C5" s="21">
        <v>283.56</v>
      </c>
      <c r="D5" s="21">
        <v>156.4</v>
      </c>
      <c r="E5" s="21">
        <v>127.16</v>
      </c>
      <c r="F5" s="22">
        <v>2956.83</v>
      </c>
      <c r="G5" s="22">
        <v>3172.68</v>
      </c>
      <c r="H5" s="22">
        <v>865886.20079999999</v>
      </c>
      <c r="I5" s="22">
        <v>1388.1</v>
      </c>
      <c r="J5" s="22"/>
      <c r="K5" s="22">
        <v>186</v>
      </c>
      <c r="L5" s="22">
        <v>290.20000000000005</v>
      </c>
      <c r="M5" s="25">
        <v>848194.51338731835</v>
      </c>
      <c r="N5" s="25">
        <v>17691.687412681586</v>
      </c>
      <c r="O5" s="25">
        <v>865886.20079999999</v>
      </c>
      <c r="P5" s="25">
        <v>794792.88000000012</v>
      </c>
      <c r="Q5" s="25">
        <f>M5-P5</f>
        <v>53401.63338731823</v>
      </c>
      <c r="R5" s="25">
        <v>17691.687412681586</v>
      </c>
      <c r="S5" s="25">
        <f>Q5+R5</f>
        <v>71093.320799999812</v>
      </c>
    </row>
    <row r="6" spans="1:21" s="5" customFormat="1" ht="12.75" x14ac:dyDescent="0.2">
      <c r="A6" s="19" t="s">
        <v>42</v>
      </c>
      <c r="B6" s="20">
        <v>24</v>
      </c>
      <c r="C6" s="21">
        <v>530.5599507344798</v>
      </c>
      <c r="D6" s="21">
        <v>301.22742504641798</v>
      </c>
      <c r="E6" s="21">
        <v>229.33252568806182</v>
      </c>
      <c r="F6" s="22">
        <v>2956.83</v>
      </c>
      <c r="G6" s="22">
        <v>3172.68</v>
      </c>
      <c r="H6" s="22">
        <v>1618277.0048</v>
      </c>
      <c r="I6" s="22">
        <v>2601</v>
      </c>
      <c r="J6" s="22"/>
      <c r="K6" s="22">
        <v>271.39999999999998</v>
      </c>
      <c r="L6" s="22">
        <v>0</v>
      </c>
      <c r="M6" s="25">
        <v>1618277.0048</v>
      </c>
      <c r="N6" s="25">
        <v>0</v>
      </c>
      <c r="O6" s="25">
        <v>1618277.0048</v>
      </c>
      <c r="P6" s="25">
        <v>1559211.1199999996</v>
      </c>
      <c r="Q6" s="25">
        <f t="shared" ref="Q6:Q69" si="0">M6-P6</f>
        <v>59065.884800000349</v>
      </c>
      <c r="R6" s="25">
        <v>0</v>
      </c>
      <c r="S6" s="25">
        <f t="shared" ref="S6:S69" si="1">Q6+R6</f>
        <v>59065.884800000349</v>
      </c>
    </row>
    <row r="7" spans="1:21" s="5" customFormat="1" ht="12.75" x14ac:dyDescent="0.2">
      <c r="A7" s="19" t="s">
        <v>43</v>
      </c>
      <c r="B7" s="20">
        <v>25</v>
      </c>
      <c r="C7" s="21">
        <v>716.1528155680636</v>
      </c>
      <c r="D7" s="21">
        <v>402.04984709976554</v>
      </c>
      <c r="E7" s="21">
        <v>314.10296846829806</v>
      </c>
      <c r="F7" s="22">
        <v>2956.83</v>
      </c>
      <c r="G7" s="22">
        <v>3172.68</v>
      </c>
      <c r="H7" s="22">
        <v>2185341.2553999997</v>
      </c>
      <c r="I7" s="22">
        <v>2178.6</v>
      </c>
      <c r="J7" s="22">
        <v>908.1</v>
      </c>
      <c r="K7" s="22">
        <v>1332</v>
      </c>
      <c r="L7" s="22">
        <v>0</v>
      </c>
      <c r="M7" s="25">
        <v>1542418.9130833703</v>
      </c>
      <c r="N7" s="25">
        <v>0</v>
      </c>
      <c r="O7" s="25">
        <v>1542418.9130833703</v>
      </c>
      <c r="P7" s="25">
        <v>1294140.0400000003</v>
      </c>
      <c r="Q7" s="25">
        <f t="shared" si="0"/>
        <v>248278.87308337004</v>
      </c>
      <c r="R7" s="25">
        <v>0</v>
      </c>
      <c r="S7" s="25">
        <f t="shared" si="1"/>
        <v>248278.87308337004</v>
      </c>
    </row>
    <row r="8" spans="1:21" s="5" customFormat="1" ht="12.75" x14ac:dyDescent="0.2">
      <c r="A8" s="19" t="s">
        <v>44</v>
      </c>
      <c r="B8" s="20">
        <v>27</v>
      </c>
      <c r="C8" s="21">
        <v>714.09827643767744</v>
      </c>
      <c r="D8" s="21">
        <v>410.76034787255276</v>
      </c>
      <c r="E8" s="21">
        <v>303.33792856512474</v>
      </c>
      <c r="F8" s="22">
        <v>2956.83</v>
      </c>
      <c r="G8" s="22">
        <v>3172.68</v>
      </c>
      <c r="H8" s="22">
        <v>2176942.6985999998</v>
      </c>
      <c r="I8" s="22">
        <v>3606.8</v>
      </c>
      <c r="J8" s="22"/>
      <c r="K8" s="22">
        <v>444</v>
      </c>
      <c r="L8" s="22">
        <v>85.2</v>
      </c>
      <c r="M8" s="25">
        <v>2171436.3073182488</v>
      </c>
      <c r="N8" s="25">
        <v>5506.3912817509954</v>
      </c>
      <c r="O8" s="25">
        <v>2176942.6985999998</v>
      </c>
      <c r="P8" s="25">
        <v>2161113.5399999996</v>
      </c>
      <c r="Q8" s="25">
        <f t="shared" si="0"/>
        <v>10322.767318249214</v>
      </c>
      <c r="R8" s="25">
        <v>5506.3912817509954</v>
      </c>
      <c r="S8" s="25">
        <f t="shared" si="1"/>
        <v>15829.15860000021</v>
      </c>
    </row>
    <row r="9" spans="1:21" s="5" customFormat="1" ht="12.75" x14ac:dyDescent="0.2">
      <c r="A9" s="19" t="s">
        <v>45</v>
      </c>
      <c r="B9" s="20">
        <v>6170</v>
      </c>
      <c r="C9" s="21">
        <v>997.32812832832644</v>
      </c>
      <c r="D9" s="21">
        <v>631.45391121572766</v>
      </c>
      <c r="E9" s="21">
        <v>365.87421711259879</v>
      </c>
      <c r="F9" s="22">
        <v>2956.83</v>
      </c>
      <c r="G9" s="22">
        <v>3172.68</v>
      </c>
      <c r="H9" s="22">
        <v>3027903.6794488002</v>
      </c>
      <c r="I9" s="22">
        <v>4843.2</v>
      </c>
      <c r="J9" s="22"/>
      <c r="K9" s="22">
        <v>676</v>
      </c>
      <c r="L9" s="22">
        <v>1469.8000000000002</v>
      </c>
      <c r="M9" s="25">
        <v>2941559.1010189871</v>
      </c>
      <c r="N9" s="25">
        <v>86344.578429813046</v>
      </c>
      <c r="O9" s="25">
        <v>3027903.6794488002</v>
      </c>
      <c r="P9" s="25">
        <v>2903333.2800000007</v>
      </c>
      <c r="Q9" s="25">
        <f t="shared" si="0"/>
        <v>38225.821018986404</v>
      </c>
      <c r="R9" s="25">
        <v>86344.578429813046</v>
      </c>
      <c r="S9" s="25">
        <f t="shared" si="1"/>
        <v>124570.39944879945</v>
      </c>
    </row>
    <row r="10" spans="1:21" s="5" customFormat="1" ht="12.75" x14ac:dyDescent="0.2">
      <c r="A10" s="19" t="s">
        <v>46</v>
      </c>
      <c r="B10" s="20">
        <v>3688</v>
      </c>
      <c r="C10" s="21">
        <v>563.36999999999989</v>
      </c>
      <c r="D10" s="21">
        <v>341.90999999999997</v>
      </c>
      <c r="E10" s="21">
        <v>221.45999999999998</v>
      </c>
      <c r="F10" s="22">
        <v>2956.83</v>
      </c>
      <c r="G10" s="22">
        <v>3172.68</v>
      </c>
      <c r="H10" s="22">
        <v>1713591.4580999997</v>
      </c>
      <c r="I10" s="22">
        <v>2642.4</v>
      </c>
      <c r="J10" s="22"/>
      <c r="K10" s="22">
        <v>271.7</v>
      </c>
      <c r="L10" s="22">
        <v>0</v>
      </c>
      <c r="M10" s="25">
        <v>1713591.4580999997</v>
      </c>
      <c r="N10" s="25">
        <v>0</v>
      </c>
      <c r="O10" s="25">
        <v>1713591.4580999997</v>
      </c>
      <c r="P10" s="25">
        <v>1554875.2800000005</v>
      </c>
      <c r="Q10" s="25">
        <f t="shared" si="0"/>
        <v>158716.1780999992</v>
      </c>
      <c r="R10" s="25">
        <v>0</v>
      </c>
      <c r="S10" s="25">
        <f t="shared" si="1"/>
        <v>158716.1780999992</v>
      </c>
    </row>
    <row r="11" spans="1:21" s="5" customFormat="1" ht="12.75" x14ac:dyDescent="0.2">
      <c r="A11" s="19" t="s">
        <v>47</v>
      </c>
      <c r="B11" s="20">
        <v>5145</v>
      </c>
      <c r="C11" s="21">
        <v>505.13000000000005</v>
      </c>
      <c r="D11" s="21">
        <v>306.23</v>
      </c>
      <c r="E11" s="21">
        <v>198.9</v>
      </c>
      <c r="F11" s="22">
        <v>2956.83</v>
      </c>
      <c r="G11" s="22">
        <v>3172.68</v>
      </c>
      <c r="H11" s="22">
        <v>1536516.1029000001</v>
      </c>
      <c r="I11" s="22">
        <v>2265.9</v>
      </c>
      <c r="J11" s="22"/>
      <c r="K11" s="22">
        <v>267.92</v>
      </c>
      <c r="L11" s="22">
        <v>332.7</v>
      </c>
      <c r="M11" s="25">
        <v>1515715.3115552329</v>
      </c>
      <c r="N11" s="25">
        <v>20800.791344767211</v>
      </c>
      <c r="O11" s="25">
        <v>1536516.1029000001</v>
      </c>
      <c r="P11" s="25">
        <v>1564819.2699999996</v>
      </c>
      <c r="Q11" s="25">
        <f t="shared" si="0"/>
        <v>-49103.9584447667</v>
      </c>
      <c r="R11" s="25">
        <v>20800.791344767211</v>
      </c>
      <c r="S11" s="25">
        <f t="shared" si="1"/>
        <v>-28303.167099999489</v>
      </c>
    </row>
    <row r="12" spans="1:21" s="5" customFormat="1" ht="12.75" x14ac:dyDescent="0.2">
      <c r="A12" s="19" t="s">
        <v>48</v>
      </c>
      <c r="B12" s="20">
        <v>3693</v>
      </c>
      <c r="C12" s="21">
        <v>233.40999999999997</v>
      </c>
      <c r="D12" s="21">
        <v>144.79</v>
      </c>
      <c r="E12" s="21">
        <v>88.62</v>
      </c>
      <c r="F12" s="22">
        <v>2956.83</v>
      </c>
      <c r="G12" s="22">
        <v>3172.68</v>
      </c>
      <c r="H12" s="22">
        <v>709282.3173</v>
      </c>
      <c r="I12" s="22">
        <v>862.9</v>
      </c>
      <c r="J12" s="22"/>
      <c r="K12" s="22">
        <v>112.6</v>
      </c>
      <c r="L12" s="22">
        <v>510.20000000000005</v>
      </c>
      <c r="M12" s="25">
        <v>678861.66398398008</v>
      </c>
      <c r="N12" s="25">
        <v>30420.653316019936</v>
      </c>
      <c r="O12" s="25">
        <v>709282.3173</v>
      </c>
      <c r="P12" s="25">
        <v>598482.64</v>
      </c>
      <c r="Q12" s="25">
        <f t="shared" si="0"/>
        <v>80379.023983980063</v>
      </c>
      <c r="R12" s="25">
        <v>30420.653316019936</v>
      </c>
      <c r="S12" s="25">
        <f t="shared" si="1"/>
        <v>110799.6773</v>
      </c>
    </row>
    <row r="13" spans="1:21" s="5" customFormat="1" ht="12.75" x14ac:dyDescent="0.2">
      <c r="A13" s="19" t="s">
        <v>49</v>
      </c>
      <c r="B13" s="20">
        <v>3695</v>
      </c>
      <c r="C13" s="21">
        <v>566.55999999999995</v>
      </c>
      <c r="D13" s="21">
        <v>340.52</v>
      </c>
      <c r="E13" s="21">
        <v>226.04000000000002</v>
      </c>
      <c r="F13" s="22">
        <v>2956.83</v>
      </c>
      <c r="G13" s="22">
        <v>3172.68</v>
      </c>
      <c r="H13" s="22">
        <v>1724012.3388</v>
      </c>
      <c r="I13" s="22">
        <v>2551.3200000000002</v>
      </c>
      <c r="J13" s="22"/>
      <c r="K13" s="22">
        <v>276.14</v>
      </c>
      <c r="L13" s="22">
        <v>92.2</v>
      </c>
      <c r="M13" s="25">
        <v>1718139.8588705109</v>
      </c>
      <c r="N13" s="25">
        <v>5872.4799294890618</v>
      </c>
      <c r="O13" s="25">
        <v>1724012.3388</v>
      </c>
      <c r="P13" s="25">
        <v>1683742.18</v>
      </c>
      <c r="Q13" s="25">
        <f t="shared" si="0"/>
        <v>34397.678870511008</v>
      </c>
      <c r="R13" s="25">
        <v>5872.4799294890618</v>
      </c>
      <c r="S13" s="25">
        <f t="shared" si="1"/>
        <v>40270.15880000007</v>
      </c>
    </row>
    <row r="14" spans="1:21" s="5" customFormat="1" ht="12.75" x14ac:dyDescent="0.2">
      <c r="A14" s="19" t="s">
        <v>50</v>
      </c>
      <c r="B14" s="20">
        <v>3697</v>
      </c>
      <c r="C14" s="21">
        <v>311.19</v>
      </c>
      <c r="D14" s="21">
        <v>184.99</v>
      </c>
      <c r="E14" s="21">
        <v>126.2</v>
      </c>
      <c r="F14" s="22">
        <v>2956.83</v>
      </c>
      <c r="G14" s="22">
        <v>3172.68</v>
      </c>
      <c r="H14" s="22">
        <v>947376.19770000002</v>
      </c>
      <c r="I14" s="22">
        <v>2215.5</v>
      </c>
      <c r="J14" s="22">
        <v>671.7</v>
      </c>
      <c r="K14" s="22">
        <v>245.2</v>
      </c>
      <c r="L14" s="22">
        <v>335.1</v>
      </c>
      <c r="M14" s="25">
        <v>721053.52885117417</v>
      </c>
      <c r="N14" s="25">
        <v>7712.1270617198234</v>
      </c>
      <c r="O14" s="25">
        <v>728765.65591289394</v>
      </c>
      <c r="P14" s="25">
        <v>846445.73999999987</v>
      </c>
      <c r="Q14" s="25">
        <f t="shared" si="0"/>
        <v>-125392.21114882571</v>
      </c>
      <c r="R14" s="25">
        <v>7712.1270617198234</v>
      </c>
      <c r="S14" s="25">
        <f t="shared" si="1"/>
        <v>-117680.08408710589</v>
      </c>
    </row>
    <row r="15" spans="1:21" s="5" customFormat="1" ht="12.75" x14ac:dyDescent="0.2">
      <c r="A15" s="19" t="s">
        <v>51</v>
      </c>
      <c r="B15" s="20">
        <v>3698</v>
      </c>
      <c r="C15" s="21">
        <v>723.67000000000007</v>
      </c>
      <c r="D15" s="21">
        <v>436.36</v>
      </c>
      <c r="E15" s="21">
        <v>287.31</v>
      </c>
      <c r="F15" s="22">
        <v>2956.83</v>
      </c>
      <c r="G15" s="22">
        <v>3172.68</v>
      </c>
      <c r="H15" s="22">
        <v>2201785.0296</v>
      </c>
      <c r="I15" s="22">
        <v>3469.5</v>
      </c>
      <c r="J15" s="22">
        <v>317.39999999999998</v>
      </c>
      <c r="K15" s="22">
        <v>394.8</v>
      </c>
      <c r="L15" s="22">
        <v>801.0999999999998</v>
      </c>
      <c r="M15" s="25">
        <v>1983987.7216619144</v>
      </c>
      <c r="N15" s="25">
        <v>36296.312735464795</v>
      </c>
      <c r="O15" s="25">
        <v>2020284.0343973793</v>
      </c>
      <c r="P15" s="25">
        <v>1826466.68</v>
      </c>
      <c r="Q15" s="25">
        <f t="shared" si="0"/>
        <v>157521.04166191444</v>
      </c>
      <c r="R15" s="25">
        <v>36296.312735464795</v>
      </c>
      <c r="S15" s="25">
        <f t="shared" si="1"/>
        <v>193817.35439737924</v>
      </c>
    </row>
    <row r="16" spans="1:21" s="5" customFormat="1" ht="12.75" x14ac:dyDescent="0.2">
      <c r="A16" s="19" t="s">
        <v>52</v>
      </c>
      <c r="B16" s="20">
        <v>3699</v>
      </c>
      <c r="C16" s="21">
        <v>788.51</v>
      </c>
      <c r="D16" s="21">
        <v>472.15999999999997</v>
      </c>
      <c r="E16" s="21">
        <v>316.35000000000002</v>
      </c>
      <c r="F16" s="22">
        <v>2956.83</v>
      </c>
      <c r="G16" s="22">
        <v>3172.68</v>
      </c>
      <c r="H16" s="22">
        <v>2399774.1707999995</v>
      </c>
      <c r="I16" s="22">
        <v>3491.8</v>
      </c>
      <c r="J16" s="22">
        <v>1063.8</v>
      </c>
      <c r="K16" s="22">
        <v>363.4</v>
      </c>
      <c r="L16" s="22">
        <v>282.09999999999997</v>
      </c>
      <c r="M16" s="25">
        <v>1831467.3619581272</v>
      </c>
      <c r="N16" s="25">
        <v>10338.145215359411</v>
      </c>
      <c r="O16" s="25">
        <v>1841805.5071734868</v>
      </c>
      <c r="P16" s="25">
        <v>1750616.75</v>
      </c>
      <c r="Q16" s="25">
        <f t="shared" si="0"/>
        <v>80850.611958127236</v>
      </c>
      <c r="R16" s="25">
        <v>10338.145215359411</v>
      </c>
      <c r="S16" s="25">
        <f t="shared" si="1"/>
        <v>91188.757173486651</v>
      </c>
    </row>
    <row r="17" spans="1:19" s="5" customFormat="1" ht="12.75" x14ac:dyDescent="0.2">
      <c r="A17" s="19" t="s">
        <v>53</v>
      </c>
      <c r="B17" s="20">
        <v>3702</v>
      </c>
      <c r="C17" s="21">
        <v>761.6</v>
      </c>
      <c r="D17" s="21">
        <v>436.81</v>
      </c>
      <c r="E17" s="21">
        <v>324.78999999999996</v>
      </c>
      <c r="F17" s="22">
        <v>2956.83</v>
      </c>
      <c r="G17" s="22">
        <v>3172.68</v>
      </c>
      <c r="H17" s="22">
        <v>2322027.6494999998</v>
      </c>
      <c r="I17" s="22">
        <v>3834.3</v>
      </c>
      <c r="J17" s="22">
        <v>459.8</v>
      </c>
      <c r="K17" s="22">
        <v>403.6</v>
      </c>
      <c r="L17" s="22">
        <v>506.5</v>
      </c>
      <c r="M17" s="25">
        <v>2054597.0257610669</v>
      </c>
      <c r="N17" s="25">
        <v>21048.3082067785</v>
      </c>
      <c r="O17" s="25">
        <v>2075645.3339678454</v>
      </c>
      <c r="P17" s="25">
        <v>2098348.8000000003</v>
      </c>
      <c r="Q17" s="25">
        <f t="shared" si="0"/>
        <v>-43751.774238933343</v>
      </c>
      <c r="R17" s="25">
        <v>21048.3082067785</v>
      </c>
      <c r="S17" s="25">
        <f t="shared" si="1"/>
        <v>-22703.466032154844</v>
      </c>
    </row>
    <row r="18" spans="1:19" s="5" customFormat="1" ht="12.75" x14ac:dyDescent="0.2">
      <c r="A18" s="19" t="s">
        <v>54</v>
      </c>
      <c r="B18" s="20">
        <v>3703</v>
      </c>
      <c r="C18" s="21">
        <v>806.96999999999991</v>
      </c>
      <c r="D18" s="21">
        <v>488.02</v>
      </c>
      <c r="E18" s="21">
        <v>318.95000000000005</v>
      </c>
      <c r="F18" s="22">
        <v>2956.83</v>
      </c>
      <c r="G18" s="22">
        <v>3172.68</v>
      </c>
      <c r="H18" s="22">
        <v>2454918.4626000002</v>
      </c>
      <c r="I18" s="22">
        <v>5898.3</v>
      </c>
      <c r="J18" s="22"/>
      <c r="K18" s="22">
        <v>574.29999999999995</v>
      </c>
      <c r="L18" s="22">
        <v>244.29999999999995</v>
      </c>
      <c r="M18" s="25">
        <v>2446255.461869305</v>
      </c>
      <c r="N18" s="25">
        <v>8663.0007306951247</v>
      </c>
      <c r="O18" s="25">
        <v>2454918.4626000002</v>
      </c>
      <c r="P18" s="25">
        <v>2244762.5499999998</v>
      </c>
      <c r="Q18" s="25">
        <f t="shared" si="0"/>
        <v>201492.91186930519</v>
      </c>
      <c r="R18" s="25">
        <v>8663.0007306951247</v>
      </c>
      <c r="S18" s="25">
        <f t="shared" si="1"/>
        <v>210155.9126000003</v>
      </c>
    </row>
    <row r="19" spans="1:19" s="5" customFormat="1" ht="12.75" x14ac:dyDescent="0.2">
      <c r="A19" s="19" t="s">
        <v>55</v>
      </c>
      <c r="B19" s="20">
        <v>3704</v>
      </c>
      <c r="C19" s="21">
        <v>328.21</v>
      </c>
      <c r="D19" s="21">
        <v>199.64999999999998</v>
      </c>
      <c r="E19" s="21">
        <v>128.56</v>
      </c>
      <c r="F19" s="22">
        <v>2956.83</v>
      </c>
      <c r="G19" s="22">
        <v>3172.68</v>
      </c>
      <c r="H19" s="22">
        <v>998210.85029999982</v>
      </c>
      <c r="I19" s="22">
        <v>2422.5</v>
      </c>
      <c r="J19" s="22"/>
      <c r="K19" s="22">
        <v>317.7</v>
      </c>
      <c r="L19" s="22">
        <v>201.9</v>
      </c>
      <c r="M19" s="25">
        <v>989307.29359621019</v>
      </c>
      <c r="N19" s="25">
        <v>8903.556703789629</v>
      </c>
      <c r="O19" s="25">
        <v>998210.85029999982</v>
      </c>
      <c r="P19" s="25">
        <v>1040948.8100000003</v>
      </c>
      <c r="Q19" s="25">
        <f t="shared" si="0"/>
        <v>-51641.516403790098</v>
      </c>
      <c r="R19" s="25">
        <v>8903.556703789629</v>
      </c>
      <c r="S19" s="25">
        <f t="shared" si="1"/>
        <v>-42737.959700000472</v>
      </c>
    </row>
    <row r="20" spans="1:19" s="5" customFormat="1" ht="12.75" x14ac:dyDescent="0.2">
      <c r="A20" s="19" t="s">
        <v>56</v>
      </c>
      <c r="B20" s="20">
        <v>319</v>
      </c>
      <c r="C20" s="21">
        <v>661.94900000000007</v>
      </c>
      <c r="D20" s="21">
        <v>395.15100000000001</v>
      </c>
      <c r="E20" s="21">
        <v>266.798</v>
      </c>
      <c r="F20" s="22">
        <v>2956.83</v>
      </c>
      <c r="G20" s="22">
        <v>3172.68</v>
      </c>
      <c r="H20" s="22">
        <v>2014859.00997</v>
      </c>
      <c r="I20" s="22">
        <v>3594.1</v>
      </c>
      <c r="J20" s="22">
        <v>356.2</v>
      </c>
      <c r="K20" s="22">
        <v>554.20000000000005</v>
      </c>
      <c r="L20" s="22">
        <v>1795.6000000000001</v>
      </c>
      <c r="M20" s="25">
        <v>1762696.7611787163</v>
      </c>
      <c r="N20" s="25">
        <v>77466.890751201761</v>
      </c>
      <c r="O20" s="25">
        <v>1840163.651929918</v>
      </c>
      <c r="P20" s="25">
        <v>1612226.5099999998</v>
      </c>
      <c r="Q20" s="25">
        <f t="shared" si="0"/>
        <v>150470.25117871654</v>
      </c>
      <c r="R20" s="25">
        <v>77466.890751201761</v>
      </c>
      <c r="S20" s="25">
        <f t="shared" si="1"/>
        <v>227937.14192991832</v>
      </c>
    </row>
    <row r="21" spans="1:19" s="5" customFormat="1" ht="12.75" x14ac:dyDescent="0.2">
      <c r="A21" s="19" t="s">
        <v>57</v>
      </c>
      <c r="B21" s="20">
        <v>323</v>
      </c>
      <c r="C21" s="21">
        <v>466.06172000000004</v>
      </c>
      <c r="D21" s="21">
        <v>287.73</v>
      </c>
      <c r="E21" s="21">
        <v>178.33171999999999</v>
      </c>
      <c r="F21" s="22">
        <v>2956.83</v>
      </c>
      <c r="G21" s="22">
        <v>3172.68</v>
      </c>
      <c r="H21" s="22">
        <v>1416558.1773095999</v>
      </c>
      <c r="I21" s="22">
        <v>2508.1999999999998</v>
      </c>
      <c r="J21" s="22">
        <v>994</v>
      </c>
      <c r="K21" s="22">
        <v>261.7</v>
      </c>
      <c r="L21" s="22">
        <v>151.39999999999998</v>
      </c>
      <c r="M21" s="25">
        <v>1011585.3898593208</v>
      </c>
      <c r="N21" s="25">
        <v>4081.3603231897891</v>
      </c>
      <c r="O21" s="25">
        <v>1015666.7501825106</v>
      </c>
      <c r="P21" s="25">
        <v>1096183.03</v>
      </c>
      <c r="Q21" s="25">
        <f t="shared" si="0"/>
        <v>-84597.640140679199</v>
      </c>
      <c r="R21" s="25">
        <v>4081.3603231897891</v>
      </c>
      <c r="S21" s="25">
        <f t="shared" si="1"/>
        <v>-80516.279817489412</v>
      </c>
    </row>
    <row r="22" spans="1:19" s="5" customFormat="1" ht="12.75" x14ac:dyDescent="0.2">
      <c r="A22" s="19" t="s">
        <v>58</v>
      </c>
      <c r="B22" s="20">
        <v>633</v>
      </c>
      <c r="C22" s="21">
        <v>134.05000000000001</v>
      </c>
      <c r="D22" s="21">
        <v>76.67</v>
      </c>
      <c r="E22" s="21">
        <v>57.379999999999995</v>
      </c>
      <c r="F22" s="22">
        <v>2956.83</v>
      </c>
      <c r="G22" s="22">
        <v>3172.68</v>
      </c>
      <c r="H22" s="22">
        <v>408748.53449999995</v>
      </c>
      <c r="I22" s="22">
        <v>565.20000000000005</v>
      </c>
      <c r="J22" s="22"/>
      <c r="K22" s="22">
        <v>59.7</v>
      </c>
      <c r="L22" s="22">
        <v>162.29999999999998</v>
      </c>
      <c r="M22" s="25">
        <v>400036.78182849911</v>
      </c>
      <c r="N22" s="25">
        <v>8711.7526715008644</v>
      </c>
      <c r="O22" s="25">
        <v>408748.53449999995</v>
      </c>
      <c r="P22" s="25">
        <v>342902.22</v>
      </c>
      <c r="Q22" s="25">
        <f t="shared" si="0"/>
        <v>57134.561828499136</v>
      </c>
      <c r="R22" s="25">
        <v>8711.7526715008644</v>
      </c>
      <c r="S22" s="25">
        <f t="shared" si="1"/>
        <v>65846.314500000008</v>
      </c>
    </row>
    <row r="23" spans="1:19" s="5" customFormat="1" ht="12.75" x14ac:dyDescent="0.2">
      <c r="A23" s="19" t="s">
        <v>59</v>
      </c>
      <c r="B23" s="20">
        <v>801</v>
      </c>
      <c r="C23" s="21">
        <v>550.26</v>
      </c>
      <c r="D23" s="21">
        <v>341.41</v>
      </c>
      <c r="E23" s="21">
        <v>208.85000000000002</v>
      </c>
      <c r="F23" s="22">
        <v>2956.83</v>
      </c>
      <c r="G23" s="22">
        <v>3172.68</v>
      </c>
      <c r="H23" s="22">
        <v>1672105.5482999999</v>
      </c>
      <c r="I23" s="22">
        <v>2987.7</v>
      </c>
      <c r="J23" s="22">
        <v>286.8</v>
      </c>
      <c r="K23" s="22">
        <v>277.8</v>
      </c>
      <c r="L23" s="22">
        <v>346.1</v>
      </c>
      <c r="M23" s="25">
        <v>1514247.5877304815</v>
      </c>
      <c r="N23" s="25">
        <v>12499.923229389882</v>
      </c>
      <c r="O23" s="25">
        <v>1526747.5109598713</v>
      </c>
      <c r="P23" s="25">
        <v>1453824.6000000003</v>
      </c>
      <c r="Q23" s="25">
        <f t="shared" si="0"/>
        <v>60422.987730481196</v>
      </c>
      <c r="R23" s="25">
        <v>12499.923229389882</v>
      </c>
      <c r="S23" s="25">
        <f t="shared" si="1"/>
        <v>72922.910959871078</v>
      </c>
    </row>
    <row r="24" spans="1:19" s="5" customFormat="1" ht="12.75" x14ac:dyDescent="0.2">
      <c r="A24" s="19" t="s">
        <v>60</v>
      </c>
      <c r="B24" s="20">
        <v>802</v>
      </c>
      <c r="C24" s="21">
        <v>648.60783909309566</v>
      </c>
      <c r="D24" s="21">
        <v>344.28417203559218</v>
      </c>
      <c r="E24" s="21">
        <v>304.32366705750343</v>
      </c>
      <c r="F24" s="22">
        <v>2956.83</v>
      </c>
      <c r="G24" s="22">
        <v>3172.68</v>
      </c>
      <c r="H24" s="22">
        <v>1983511.3803999999</v>
      </c>
      <c r="I24" s="22">
        <v>3895.1</v>
      </c>
      <c r="J24" s="22"/>
      <c r="K24" s="22">
        <v>416.9</v>
      </c>
      <c r="L24" s="22">
        <v>685.80000000000007</v>
      </c>
      <c r="M24" s="25">
        <v>1954801.2933708779</v>
      </c>
      <c r="N24" s="25">
        <v>28710.087029121936</v>
      </c>
      <c r="O24" s="25">
        <v>1983511.3803999999</v>
      </c>
      <c r="P24" s="25">
        <v>1920804.7000000002</v>
      </c>
      <c r="Q24" s="25">
        <f t="shared" si="0"/>
        <v>33996.593370877672</v>
      </c>
      <c r="R24" s="25">
        <v>28710.087029121936</v>
      </c>
      <c r="S24" s="25">
        <f t="shared" si="1"/>
        <v>62706.680399999605</v>
      </c>
    </row>
    <row r="25" spans="1:19" s="5" customFormat="1" ht="12.75" x14ac:dyDescent="0.2">
      <c r="A25" s="19" t="s">
        <v>61</v>
      </c>
      <c r="B25" s="20">
        <v>803</v>
      </c>
      <c r="C25" s="21">
        <v>51.68</v>
      </c>
      <c r="D25" s="21">
        <v>34.74</v>
      </c>
      <c r="E25" s="21">
        <v>16.939999999999998</v>
      </c>
      <c r="F25" s="22">
        <v>2956.83</v>
      </c>
      <c r="G25" s="22">
        <v>3172.68</v>
      </c>
      <c r="H25" s="22">
        <v>156465.47339999999</v>
      </c>
      <c r="I25" s="22">
        <v>330.8</v>
      </c>
      <c r="J25" s="22"/>
      <c r="K25" s="22">
        <v>47.7</v>
      </c>
      <c r="L25" s="22">
        <v>395.69999999999993</v>
      </c>
      <c r="M25" s="25">
        <v>145725.54353513542</v>
      </c>
      <c r="N25" s="25">
        <v>10739.929864864576</v>
      </c>
      <c r="O25" s="25">
        <v>156465.47339999999</v>
      </c>
      <c r="P25" s="25">
        <v>160264.97999999995</v>
      </c>
      <c r="Q25" s="25">
        <f t="shared" si="0"/>
        <v>-14539.436464864528</v>
      </c>
      <c r="R25" s="25">
        <v>10739.929864864576</v>
      </c>
      <c r="S25" s="25">
        <f t="shared" si="1"/>
        <v>-3799.5065999999515</v>
      </c>
    </row>
    <row r="26" spans="1:19" s="5" customFormat="1" ht="12.75" x14ac:dyDescent="0.2">
      <c r="A26" s="19" t="s">
        <v>62</v>
      </c>
      <c r="B26" s="20">
        <v>809</v>
      </c>
      <c r="C26" s="21">
        <v>237.74</v>
      </c>
      <c r="D26" s="21">
        <v>133.06</v>
      </c>
      <c r="E26" s="21">
        <v>104.68</v>
      </c>
      <c r="F26" s="22">
        <v>2956.83</v>
      </c>
      <c r="G26" s="22">
        <v>3172.68</v>
      </c>
      <c r="H26" s="22">
        <v>725551.94219999993</v>
      </c>
      <c r="I26" s="22">
        <v>899.5</v>
      </c>
      <c r="J26" s="22">
        <v>127.2</v>
      </c>
      <c r="K26" s="22">
        <v>265.7</v>
      </c>
      <c r="L26" s="22">
        <v>865</v>
      </c>
      <c r="M26" s="25">
        <v>575905.38296054164</v>
      </c>
      <c r="N26" s="25">
        <v>68206.687407795194</v>
      </c>
      <c r="O26" s="25">
        <v>644112.07036833686</v>
      </c>
      <c r="P26" s="25">
        <v>707888.53999999992</v>
      </c>
      <c r="Q26" s="25">
        <f t="shared" si="0"/>
        <v>-131983.15703945828</v>
      </c>
      <c r="R26" s="25">
        <v>68206.687407795194</v>
      </c>
      <c r="S26" s="25">
        <f t="shared" si="1"/>
        <v>-63776.469631663087</v>
      </c>
    </row>
    <row r="27" spans="1:19" s="10" customFormat="1" ht="12.75" x14ac:dyDescent="0.2">
      <c r="A27" s="19" t="s">
        <v>63</v>
      </c>
      <c r="B27" s="20">
        <v>1031</v>
      </c>
      <c r="C27" s="21">
        <v>137.75</v>
      </c>
      <c r="D27" s="21">
        <v>81.599999999999994</v>
      </c>
      <c r="E27" s="21">
        <v>56.150000000000006</v>
      </c>
      <c r="F27" s="22">
        <v>2956.83</v>
      </c>
      <c r="G27" s="22">
        <v>3172.68</v>
      </c>
      <c r="H27" s="22">
        <v>419423.31</v>
      </c>
      <c r="I27" s="22">
        <v>498.8</v>
      </c>
      <c r="J27" s="22"/>
      <c r="K27" s="22">
        <v>46.7</v>
      </c>
      <c r="L27" s="22">
        <v>69.8</v>
      </c>
      <c r="M27" s="25">
        <v>415015.49603824853</v>
      </c>
      <c r="N27" s="28">
        <v>4407.8139617514571</v>
      </c>
      <c r="O27" s="25">
        <v>419423.31</v>
      </c>
      <c r="P27" s="25">
        <v>378714.81999999989</v>
      </c>
      <c r="Q27" s="25">
        <f t="shared" si="0"/>
        <v>36300.676038248639</v>
      </c>
      <c r="R27" s="25">
        <v>4407.8139617514571</v>
      </c>
      <c r="S27" s="25">
        <f t="shared" si="1"/>
        <v>40708.490000000093</v>
      </c>
    </row>
    <row r="28" spans="1:19" x14ac:dyDescent="0.25">
      <c r="A28" s="19" t="s">
        <v>64</v>
      </c>
      <c r="B28" s="20">
        <v>1139</v>
      </c>
      <c r="C28" s="21">
        <v>666.37533506388877</v>
      </c>
      <c r="D28" s="21">
        <v>381.54794232336656</v>
      </c>
      <c r="E28" s="21">
        <v>284.82739274052221</v>
      </c>
      <c r="F28" s="22">
        <v>2956.83</v>
      </c>
      <c r="G28" s="22">
        <v>3172.68</v>
      </c>
      <c r="H28" s="22">
        <v>2031838.5746999998</v>
      </c>
      <c r="I28" s="22">
        <v>2500.1</v>
      </c>
      <c r="J28" s="22">
        <v>1135.2</v>
      </c>
      <c r="K28" s="22">
        <v>244.6</v>
      </c>
      <c r="L28" s="22">
        <v>42.4</v>
      </c>
      <c r="M28" s="25">
        <v>1396338.0002976314</v>
      </c>
      <c r="N28" s="25">
        <v>1476.7761791485584</v>
      </c>
      <c r="O28" s="25">
        <v>1397814.77647678</v>
      </c>
      <c r="P28" s="25">
        <v>1422626.7300000002</v>
      </c>
      <c r="Q28" s="25">
        <f t="shared" si="0"/>
        <v>-26288.729702368844</v>
      </c>
      <c r="R28" s="25">
        <v>1476.7761791485584</v>
      </c>
      <c r="S28" s="25">
        <f t="shared" si="1"/>
        <v>-24811.953523220287</v>
      </c>
    </row>
    <row r="29" spans="1:19" x14ac:dyDescent="0.25">
      <c r="A29" s="19" t="s">
        <v>65</v>
      </c>
      <c r="B29" s="20">
        <v>1150</v>
      </c>
      <c r="C29" s="21">
        <v>619.22</v>
      </c>
      <c r="D29" s="21">
        <v>377.11</v>
      </c>
      <c r="E29" s="21">
        <v>242.11</v>
      </c>
      <c r="F29" s="22">
        <v>2956.83</v>
      </c>
      <c r="G29" s="22">
        <v>3172.68</v>
      </c>
      <c r="H29" s="22">
        <v>1883187.7161000001</v>
      </c>
      <c r="I29" s="22">
        <v>3695.7</v>
      </c>
      <c r="J29" s="22">
        <v>1114.0999999999999</v>
      </c>
      <c r="K29" s="22">
        <v>363.4</v>
      </c>
      <c r="L29" s="22">
        <v>114.80000000000001</v>
      </c>
      <c r="M29" s="25">
        <v>1444613.0687401912</v>
      </c>
      <c r="N29" s="25">
        <v>3083.8283313578427</v>
      </c>
      <c r="O29" s="25">
        <v>1447696.897071549</v>
      </c>
      <c r="P29" s="25">
        <v>1381022.2600000002</v>
      </c>
      <c r="Q29" s="25">
        <f t="shared" si="0"/>
        <v>63590.808740190929</v>
      </c>
      <c r="R29" s="25">
        <v>3083.8283313578427</v>
      </c>
      <c r="S29" s="25">
        <f t="shared" si="1"/>
        <v>66674.637071548772</v>
      </c>
    </row>
    <row r="30" spans="1:19" x14ac:dyDescent="0.25">
      <c r="A30" s="19" t="s">
        <v>66</v>
      </c>
      <c r="B30" s="20">
        <v>1151</v>
      </c>
      <c r="C30" s="21">
        <v>717.64</v>
      </c>
      <c r="D30" s="21">
        <v>435.7</v>
      </c>
      <c r="E30" s="21">
        <v>281.94</v>
      </c>
      <c r="F30" s="22">
        <v>2956.83</v>
      </c>
      <c r="G30" s="22">
        <v>3172.68</v>
      </c>
      <c r="H30" s="22">
        <v>2182796.2302000001</v>
      </c>
      <c r="I30" s="22">
        <v>4415.3999999999996</v>
      </c>
      <c r="J30" s="22"/>
      <c r="K30" s="22">
        <v>402.3</v>
      </c>
      <c r="L30" s="22">
        <v>138.9</v>
      </c>
      <c r="M30" s="25">
        <v>2177237.1353311581</v>
      </c>
      <c r="N30" s="25">
        <v>5559.094868841973</v>
      </c>
      <c r="O30" s="25">
        <v>2182796.2302000001</v>
      </c>
      <c r="P30" s="25">
        <v>2026003.13</v>
      </c>
      <c r="Q30" s="25">
        <f t="shared" si="0"/>
        <v>151234.00533115817</v>
      </c>
      <c r="R30" s="25">
        <v>5559.094868841973</v>
      </c>
      <c r="S30" s="25">
        <f t="shared" si="1"/>
        <v>156793.10020000013</v>
      </c>
    </row>
    <row r="31" spans="1:19" x14ac:dyDescent="0.25">
      <c r="A31" s="19" t="s">
        <v>67</v>
      </c>
      <c r="B31" s="20">
        <v>1154</v>
      </c>
      <c r="C31" s="21">
        <v>708.56999999999994</v>
      </c>
      <c r="D31" s="21">
        <v>421.7</v>
      </c>
      <c r="E31" s="21">
        <v>286.87</v>
      </c>
      <c r="F31" s="22">
        <v>2956.83</v>
      </c>
      <c r="G31" s="22">
        <v>3172.68</v>
      </c>
      <c r="H31" s="22">
        <v>2157041.9225999997</v>
      </c>
      <c r="I31" s="22">
        <v>3839.9</v>
      </c>
      <c r="J31" s="22">
        <v>854.4</v>
      </c>
      <c r="K31" s="22">
        <v>366.6</v>
      </c>
      <c r="L31" s="22">
        <v>30.2</v>
      </c>
      <c r="M31" s="25">
        <v>1763626.1046700901</v>
      </c>
      <c r="N31" s="25">
        <v>998.79044739025483</v>
      </c>
      <c r="O31" s="25">
        <v>1764624.8951174803</v>
      </c>
      <c r="P31" s="25">
        <v>1679524.32</v>
      </c>
      <c r="Q31" s="25">
        <f t="shared" si="0"/>
        <v>84101.78467009007</v>
      </c>
      <c r="R31" s="25">
        <v>998.79044739025483</v>
      </c>
      <c r="S31" s="25">
        <f t="shared" si="1"/>
        <v>85100.57511748033</v>
      </c>
    </row>
    <row r="32" spans="1:19" x14ac:dyDescent="0.25">
      <c r="A32" s="19" t="s">
        <v>68</v>
      </c>
      <c r="B32" s="20">
        <v>1157</v>
      </c>
      <c r="C32" s="21">
        <v>427.19</v>
      </c>
      <c r="D32" s="21">
        <v>252.91</v>
      </c>
      <c r="E32" s="21">
        <v>174.28</v>
      </c>
      <c r="F32" s="22">
        <v>2956.83</v>
      </c>
      <c r="G32" s="22">
        <v>3172.68</v>
      </c>
      <c r="H32" s="22">
        <v>1300746.5456999999</v>
      </c>
      <c r="I32" s="22">
        <v>2988.93</v>
      </c>
      <c r="J32" s="22"/>
      <c r="K32" s="22">
        <v>270</v>
      </c>
      <c r="L32" s="22">
        <v>66.8</v>
      </c>
      <c r="M32" s="25">
        <v>1298390.7213966877</v>
      </c>
      <c r="N32" s="25">
        <v>2355.8243033121248</v>
      </c>
      <c r="O32" s="25">
        <v>1300746.5456999999</v>
      </c>
      <c r="P32" s="25">
        <v>1185412.9600000002</v>
      </c>
      <c r="Q32" s="25">
        <f t="shared" si="0"/>
        <v>112977.76139668748</v>
      </c>
      <c r="R32" s="25">
        <v>2355.8243033121248</v>
      </c>
      <c r="S32" s="25">
        <f t="shared" si="1"/>
        <v>115333.5856999996</v>
      </c>
    </row>
    <row r="33" spans="1:19" x14ac:dyDescent="0.25">
      <c r="A33" s="19" t="s">
        <v>69</v>
      </c>
      <c r="B33" s="20">
        <v>1159</v>
      </c>
      <c r="C33" s="21">
        <v>400.26</v>
      </c>
      <c r="D33" s="21">
        <v>223.9</v>
      </c>
      <c r="E33" s="21">
        <v>176.36</v>
      </c>
      <c r="F33" s="22">
        <v>2956.83</v>
      </c>
      <c r="G33" s="22">
        <v>3172.68</v>
      </c>
      <c r="H33" s="22">
        <v>1221568.0817999998</v>
      </c>
      <c r="I33" s="22">
        <v>2972.1</v>
      </c>
      <c r="J33" s="22"/>
      <c r="K33" s="22">
        <v>344.8</v>
      </c>
      <c r="L33" s="22">
        <v>173.4</v>
      </c>
      <c r="M33" s="25">
        <v>1214567.857448698</v>
      </c>
      <c r="N33" s="25">
        <v>7000.2243513017584</v>
      </c>
      <c r="O33" s="25">
        <v>1221568.0817999998</v>
      </c>
      <c r="P33" s="25">
        <v>1058501.6200000001</v>
      </c>
      <c r="Q33" s="25">
        <f t="shared" si="0"/>
        <v>156066.23744869791</v>
      </c>
      <c r="R33" s="25">
        <v>7000.2243513017584</v>
      </c>
      <c r="S33" s="25">
        <f t="shared" si="1"/>
        <v>163066.46179999967</v>
      </c>
    </row>
    <row r="34" spans="1:19" x14ac:dyDescent="0.25">
      <c r="A34" s="19" t="s">
        <v>70</v>
      </c>
      <c r="B34" s="20">
        <v>1229</v>
      </c>
      <c r="C34" s="21">
        <v>671.95600000000002</v>
      </c>
      <c r="D34" s="21">
        <v>373.40574193548389</v>
      </c>
      <c r="E34" s="21">
        <v>298.55</v>
      </c>
      <c r="F34" s="22">
        <v>2956.83</v>
      </c>
      <c r="G34" s="22">
        <v>3172.68</v>
      </c>
      <c r="H34" s="22">
        <v>2051301.67698</v>
      </c>
      <c r="I34" s="22">
        <v>4397.5</v>
      </c>
      <c r="J34" s="22"/>
      <c r="K34" s="22">
        <v>653.6</v>
      </c>
      <c r="L34" s="22">
        <v>681.6</v>
      </c>
      <c r="M34" s="25">
        <v>2015681.30665997</v>
      </c>
      <c r="N34" s="25">
        <v>35620.370320029964</v>
      </c>
      <c r="O34" s="25">
        <v>2051301.67698</v>
      </c>
      <c r="P34" s="25">
        <v>1829547.3300000003</v>
      </c>
      <c r="Q34" s="25">
        <f t="shared" si="0"/>
        <v>186133.97665996966</v>
      </c>
      <c r="R34" s="25">
        <v>35620.370320029964</v>
      </c>
      <c r="S34" s="25">
        <f t="shared" si="1"/>
        <v>221754.34697999962</v>
      </c>
    </row>
    <row r="35" spans="1:19" x14ac:dyDescent="0.25">
      <c r="A35" s="19" t="s">
        <v>71</v>
      </c>
      <c r="B35" s="20">
        <v>1230</v>
      </c>
      <c r="C35" s="21">
        <v>480.95000000000005</v>
      </c>
      <c r="D35" s="21">
        <v>297.37</v>
      </c>
      <c r="E35" s="21">
        <v>183.58</v>
      </c>
      <c r="F35" s="22">
        <v>2956.83</v>
      </c>
      <c r="G35" s="22">
        <v>3172.68</v>
      </c>
      <c r="H35" s="22">
        <v>1461713.1315000001</v>
      </c>
      <c r="I35" s="22">
        <v>2552.52</v>
      </c>
      <c r="J35" s="22"/>
      <c r="K35" s="22">
        <v>266.8</v>
      </c>
      <c r="L35" s="22">
        <v>45.03</v>
      </c>
      <c r="M35" s="25">
        <v>1459315.173166919</v>
      </c>
      <c r="N35" s="25">
        <v>2397.9583330811661</v>
      </c>
      <c r="O35" s="25">
        <v>1461713.1315000001</v>
      </c>
      <c r="P35" s="25">
        <v>1301849.3600000001</v>
      </c>
      <c r="Q35" s="25">
        <f t="shared" si="0"/>
        <v>157465.81316691893</v>
      </c>
      <c r="R35" s="25">
        <v>2397.9583330811661</v>
      </c>
      <c r="S35" s="25">
        <f t="shared" si="1"/>
        <v>159863.77150000009</v>
      </c>
    </row>
    <row r="36" spans="1:19" x14ac:dyDescent="0.25">
      <c r="A36" s="19" t="s">
        <v>72</v>
      </c>
      <c r="B36" s="20">
        <v>1231</v>
      </c>
      <c r="C36" s="21">
        <v>327.99</v>
      </c>
      <c r="D36" s="21">
        <v>179.88</v>
      </c>
      <c r="E36" s="21">
        <v>148.10999999999999</v>
      </c>
      <c r="F36" s="22">
        <v>2956.83</v>
      </c>
      <c r="G36" s="22">
        <v>3172.68</v>
      </c>
      <c r="H36" s="22">
        <v>1001780.2152</v>
      </c>
      <c r="I36" s="22">
        <v>1640</v>
      </c>
      <c r="J36" s="22"/>
      <c r="K36" s="22">
        <v>169</v>
      </c>
      <c r="L36" s="22">
        <v>0</v>
      </c>
      <c r="M36" s="25">
        <v>1001780.2152</v>
      </c>
      <c r="N36" s="25">
        <v>0</v>
      </c>
      <c r="O36" s="25">
        <v>1001780.2152</v>
      </c>
      <c r="P36" s="25">
        <v>900138.59000000032</v>
      </c>
      <c r="Q36" s="25">
        <f t="shared" si="0"/>
        <v>101641.62519999966</v>
      </c>
      <c r="R36" s="25">
        <v>0</v>
      </c>
      <c r="S36" s="25">
        <f t="shared" si="1"/>
        <v>101641.62519999966</v>
      </c>
    </row>
    <row r="37" spans="1:19" x14ac:dyDescent="0.25">
      <c r="A37" s="19" t="s">
        <v>73</v>
      </c>
      <c r="B37" s="20">
        <v>1232</v>
      </c>
      <c r="C37" s="21">
        <v>801.24875231370277</v>
      </c>
      <c r="D37" s="21">
        <v>450.66194204604255</v>
      </c>
      <c r="E37" s="21">
        <v>350.58681026766021</v>
      </c>
      <c r="F37" s="22">
        <v>2956.83</v>
      </c>
      <c r="G37" s="22">
        <v>3172.68</v>
      </c>
      <c r="H37" s="22">
        <v>2444830.5113000004</v>
      </c>
      <c r="I37" s="22">
        <v>3696</v>
      </c>
      <c r="J37" s="22"/>
      <c r="K37" s="22">
        <v>173</v>
      </c>
      <c r="L37" s="22">
        <v>0</v>
      </c>
      <c r="M37" s="25">
        <v>2444830.5113000004</v>
      </c>
      <c r="N37" s="25">
        <v>0</v>
      </c>
      <c r="O37" s="25">
        <v>2444830.5113000004</v>
      </c>
      <c r="P37" s="25">
        <v>2215626.6599999997</v>
      </c>
      <c r="Q37" s="25">
        <f t="shared" si="0"/>
        <v>229203.85130000068</v>
      </c>
      <c r="R37" s="25">
        <v>0</v>
      </c>
      <c r="S37" s="25">
        <f t="shared" si="1"/>
        <v>229203.85130000068</v>
      </c>
    </row>
    <row r="38" spans="1:19" x14ac:dyDescent="0.25">
      <c r="A38" s="19" t="s">
        <v>74</v>
      </c>
      <c r="B38" s="20">
        <v>1233</v>
      </c>
      <c r="C38" s="21">
        <v>938.93924059324058</v>
      </c>
      <c r="D38" s="21">
        <v>510.29784593635748</v>
      </c>
      <c r="E38" s="21">
        <v>428.64139465688311</v>
      </c>
      <c r="F38" s="22">
        <v>2956.83</v>
      </c>
      <c r="G38" s="22">
        <v>3172.68</v>
      </c>
      <c r="H38" s="22">
        <v>2868805.9597999994</v>
      </c>
      <c r="I38" s="22">
        <v>4579.5</v>
      </c>
      <c r="J38" s="22"/>
      <c r="K38" s="22">
        <v>397.5</v>
      </c>
      <c r="L38" s="22">
        <v>173.1</v>
      </c>
      <c r="M38" s="25">
        <v>2860460.7651513671</v>
      </c>
      <c r="N38" s="25">
        <v>8345.1946486323995</v>
      </c>
      <c r="O38" s="25">
        <v>2868805.9597999994</v>
      </c>
      <c r="P38" s="25">
        <v>2636839.7399999993</v>
      </c>
      <c r="Q38" s="25">
        <f t="shared" si="0"/>
        <v>223621.02515136776</v>
      </c>
      <c r="R38" s="25">
        <v>8345.1946486323995</v>
      </c>
      <c r="S38" s="25">
        <f t="shared" si="1"/>
        <v>231966.21980000017</v>
      </c>
    </row>
    <row r="39" spans="1:19" x14ac:dyDescent="0.25">
      <c r="A39" s="19" t="s">
        <v>75</v>
      </c>
      <c r="B39" s="20">
        <v>1235</v>
      </c>
      <c r="C39" s="21">
        <v>406.76205220882576</v>
      </c>
      <c r="D39" s="21">
        <v>237.32595553345985</v>
      </c>
      <c r="E39" s="21">
        <v>169.43609667536592</v>
      </c>
      <c r="F39" s="22">
        <v>2956.83</v>
      </c>
      <c r="G39" s="22">
        <v>3172.68</v>
      </c>
      <c r="H39" s="22">
        <v>1239299.0203</v>
      </c>
      <c r="I39" s="22">
        <v>2657.9</v>
      </c>
      <c r="J39" s="22"/>
      <c r="K39" s="22">
        <v>278.89999999999998</v>
      </c>
      <c r="L39" s="22">
        <v>0</v>
      </c>
      <c r="M39" s="25">
        <v>1239299.0203</v>
      </c>
      <c r="N39" s="25">
        <v>0</v>
      </c>
      <c r="O39" s="25">
        <v>1239299.0203</v>
      </c>
      <c r="P39" s="25">
        <v>1287692.2100000002</v>
      </c>
      <c r="Q39" s="25">
        <f t="shared" si="0"/>
        <v>-48393.189700000221</v>
      </c>
      <c r="R39" s="25">
        <v>0</v>
      </c>
      <c r="S39" s="25">
        <f t="shared" si="1"/>
        <v>-48393.189700000221</v>
      </c>
    </row>
    <row r="40" spans="1:19" x14ac:dyDescent="0.25">
      <c r="A40" s="19" t="s">
        <v>76</v>
      </c>
      <c r="B40" s="20">
        <v>1304</v>
      </c>
      <c r="C40" s="21">
        <v>627.56999999999994</v>
      </c>
      <c r="D40" s="21">
        <v>358.92</v>
      </c>
      <c r="E40" s="21">
        <v>268.64999999999998</v>
      </c>
      <c r="F40" s="22">
        <v>2956.83</v>
      </c>
      <c r="G40" s="22">
        <v>3172.68</v>
      </c>
      <c r="H40" s="22">
        <v>1913605.9055999999</v>
      </c>
      <c r="I40" s="22">
        <v>3344.1</v>
      </c>
      <c r="J40" s="22"/>
      <c r="K40" s="22">
        <v>276.39999999999998</v>
      </c>
      <c r="L40" s="22">
        <v>387.59999999999997</v>
      </c>
      <c r="M40" s="25">
        <v>1898431.9420910999</v>
      </c>
      <c r="N40" s="25">
        <v>15173.963508899922</v>
      </c>
      <c r="O40" s="25">
        <v>1913605.9055999999</v>
      </c>
      <c r="P40" s="25">
        <v>1996331.7599999995</v>
      </c>
      <c r="Q40" s="25">
        <f t="shared" si="0"/>
        <v>-97899.817908899626</v>
      </c>
      <c r="R40" s="25">
        <v>15173.963508899922</v>
      </c>
      <c r="S40" s="25">
        <f t="shared" si="1"/>
        <v>-82725.854399999705</v>
      </c>
    </row>
    <row r="41" spans="1:19" x14ac:dyDescent="0.25">
      <c r="A41" s="19" t="s">
        <v>77</v>
      </c>
      <c r="B41" s="20">
        <v>1355</v>
      </c>
      <c r="C41" s="21">
        <v>447.41999999999996</v>
      </c>
      <c r="D41" s="21">
        <v>268.90999999999997</v>
      </c>
      <c r="E41" s="21">
        <v>178.51</v>
      </c>
      <c r="F41" s="22">
        <v>2956.83</v>
      </c>
      <c r="G41" s="22">
        <v>3172.68</v>
      </c>
      <c r="H41" s="22">
        <v>1361476.2620999999</v>
      </c>
      <c r="I41" s="22">
        <v>2219.1</v>
      </c>
      <c r="J41" s="22">
        <v>537</v>
      </c>
      <c r="K41" s="22">
        <v>674.9</v>
      </c>
      <c r="L41" s="22">
        <v>2430.2000000000003</v>
      </c>
      <c r="M41" s="25">
        <v>995165.09552263212</v>
      </c>
      <c r="N41" s="25">
        <v>125491.16914793522</v>
      </c>
      <c r="O41" s="25">
        <v>1120656.2646705674</v>
      </c>
      <c r="P41" s="25">
        <v>1004483.5300000003</v>
      </c>
      <c r="Q41" s="25">
        <f t="shared" si="0"/>
        <v>-9318.4344773681369</v>
      </c>
      <c r="R41" s="25">
        <v>125491.16914793522</v>
      </c>
      <c r="S41" s="25">
        <f t="shared" si="1"/>
        <v>116172.73467056708</v>
      </c>
    </row>
    <row r="42" spans="1:19" x14ac:dyDescent="0.25">
      <c r="A42" s="19" t="s">
        <v>78</v>
      </c>
      <c r="B42" s="20">
        <v>1284</v>
      </c>
      <c r="C42" s="21">
        <v>369.53</v>
      </c>
      <c r="D42" s="21">
        <v>207.6</v>
      </c>
      <c r="E42" s="21">
        <v>161.93</v>
      </c>
      <c r="F42" s="22">
        <v>2956.83</v>
      </c>
      <c r="G42" s="22">
        <v>3172.68</v>
      </c>
      <c r="H42" s="22">
        <v>1127589.9804</v>
      </c>
      <c r="I42" s="22">
        <v>1124</v>
      </c>
      <c r="J42" s="22">
        <v>536.20000000000005</v>
      </c>
      <c r="K42" s="22">
        <v>158.6</v>
      </c>
      <c r="L42" s="22">
        <v>345</v>
      </c>
      <c r="M42" s="25">
        <v>751955.24743721646</v>
      </c>
      <c r="N42" s="25">
        <v>16917.291970047303</v>
      </c>
      <c r="O42" s="25">
        <v>768872.53940726374</v>
      </c>
      <c r="P42" s="25">
        <v>743741.14000000013</v>
      </c>
      <c r="Q42" s="25">
        <f t="shared" si="0"/>
        <v>8214.1074372163275</v>
      </c>
      <c r="R42" s="25">
        <v>16917.291970047303</v>
      </c>
      <c r="S42" s="25">
        <f t="shared" si="1"/>
        <v>25131.399407263631</v>
      </c>
    </row>
    <row r="43" spans="1:19" x14ac:dyDescent="0.25">
      <c r="A43" s="19" t="s">
        <v>79</v>
      </c>
      <c r="B43" s="20">
        <v>1285</v>
      </c>
      <c r="C43" s="21">
        <v>1414.6029936100083</v>
      </c>
      <c r="D43" s="21">
        <v>839.45461091777338</v>
      </c>
      <c r="E43" s="21">
        <v>575.14838269223492</v>
      </c>
      <c r="F43" s="22">
        <v>2956.83</v>
      </c>
      <c r="G43" s="22">
        <v>3172.68</v>
      </c>
      <c r="H43" s="22">
        <v>4306886.3479999993</v>
      </c>
      <c r="I43" s="22">
        <v>7649.4</v>
      </c>
      <c r="J43" s="22"/>
      <c r="K43" s="22">
        <v>974.5</v>
      </c>
      <c r="L43" s="22">
        <v>286.7</v>
      </c>
      <c r="M43" s="25">
        <v>4289304.5978358593</v>
      </c>
      <c r="N43" s="25">
        <v>17581.75016413967</v>
      </c>
      <c r="O43" s="25">
        <v>4306886.3479999993</v>
      </c>
      <c r="P43" s="25">
        <v>4388631.0599999996</v>
      </c>
      <c r="Q43" s="25">
        <f t="shared" si="0"/>
        <v>-99326.462164140306</v>
      </c>
      <c r="R43" s="25">
        <v>17581.75016413967</v>
      </c>
      <c r="S43" s="25">
        <f t="shared" si="1"/>
        <v>-81744.71200000064</v>
      </c>
    </row>
    <row r="44" spans="1:19" x14ac:dyDescent="0.25">
      <c r="A44" s="19" t="s">
        <v>80</v>
      </c>
      <c r="B44" s="20">
        <v>1286</v>
      </c>
      <c r="C44" s="21">
        <v>657.78610025465662</v>
      </c>
      <c r="D44" s="21">
        <v>429.93265534372961</v>
      </c>
      <c r="E44" s="21">
        <v>227.85344491092704</v>
      </c>
      <c r="F44" s="22">
        <v>2956.83</v>
      </c>
      <c r="G44" s="22">
        <v>3172.68</v>
      </c>
      <c r="H44" s="22">
        <v>1994143.8409</v>
      </c>
      <c r="I44" s="22">
        <v>2761.3</v>
      </c>
      <c r="J44" s="22">
        <v>99.5</v>
      </c>
      <c r="K44" s="22">
        <v>455.2</v>
      </c>
      <c r="L44" s="22">
        <v>518.5</v>
      </c>
      <c r="M44" s="25">
        <v>1884245.7583340993</v>
      </c>
      <c r="N44" s="25">
        <v>42001.637791974128</v>
      </c>
      <c r="O44" s="25">
        <v>1926247.3961260736</v>
      </c>
      <c r="P44" s="25">
        <v>1683065.83</v>
      </c>
      <c r="Q44" s="25">
        <f t="shared" si="0"/>
        <v>201179.92833409924</v>
      </c>
      <c r="R44" s="25">
        <v>42001.637791974128</v>
      </c>
      <c r="S44" s="25">
        <f t="shared" si="1"/>
        <v>243181.56612607336</v>
      </c>
    </row>
    <row r="45" spans="1:19" x14ac:dyDescent="0.25">
      <c r="A45" s="19" t="s">
        <v>81</v>
      </c>
      <c r="B45" s="20">
        <v>1288</v>
      </c>
      <c r="C45" s="21">
        <v>755.30000000000007</v>
      </c>
      <c r="D45" s="21">
        <v>427.7</v>
      </c>
      <c r="E45" s="21">
        <v>327.60000000000002</v>
      </c>
      <c r="F45" s="22">
        <v>2956.83</v>
      </c>
      <c r="G45" s="22">
        <v>3172.68</v>
      </c>
      <c r="H45" s="22">
        <v>2304006.159</v>
      </c>
      <c r="I45" s="22">
        <v>4351.5</v>
      </c>
      <c r="J45" s="22"/>
      <c r="K45" s="22">
        <v>418</v>
      </c>
      <c r="L45" s="22">
        <v>311.3</v>
      </c>
      <c r="M45" s="25">
        <v>2290525.2431667196</v>
      </c>
      <c r="N45" s="25">
        <v>13480.915833280462</v>
      </c>
      <c r="O45" s="25">
        <v>2304006.159</v>
      </c>
      <c r="P45" s="25">
        <v>2373560.0700000003</v>
      </c>
      <c r="Q45" s="25">
        <f t="shared" si="0"/>
        <v>-83034.826833280735</v>
      </c>
      <c r="R45" s="25">
        <v>13480.915833280462</v>
      </c>
      <c r="S45" s="25">
        <f t="shared" si="1"/>
        <v>-69553.911000000269</v>
      </c>
    </row>
    <row r="46" spans="1:19" x14ac:dyDescent="0.25">
      <c r="A46" s="19" t="s">
        <v>82</v>
      </c>
      <c r="B46" s="20">
        <v>1290</v>
      </c>
      <c r="C46" s="21">
        <v>709.28000000000009</v>
      </c>
      <c r="D46" s="21">
        <v>402.43</v>
      </c>
      <c r="E46" s="21">
        <v>306.85000000000002</v>
      </c>
      <c r="F46" s="22">
        <v>2956.83</v>
      </c>
      <c r="G46" s="22">
        <v>3172.68</v>
      </c>
      <c r="H46" s="22">
        <v>2163453.9549000002</v>
      </c>
      <c r="I46" s="22">
        <v>4321.8</v>
      </c>
      <c r="J46" s="22"/>
      <c r="K46" s="22">
        <v>415.8</v>
      </c>
      <c r="L46" s="22">
        <v>279.5</v>
      </c>
      <c r="M46" s="25">
        <v>2151920.0859141885</v>
      </c>
      <c r="N46" s="25">
        <v>11533.868985811685</v>
      </c>
      <c r="O46" s="25">
        <v>2163453.9549000002</v>
      </c>
      <c r="P46" s="25">
        <v>2359307.0199999996</v>
      </c>
      <c r="Q46" s="25">
        <f t="shared" si="0"/>
        <v>-207386.93408581102</v>
      </c>
      <c r="R46" s="25">
        <v>11533.868985811685</v>
      </c>
      <c r="S46" s="25">
        <f t="shared" si="1"/>
        <v>-195853.06509999934</v>
      </c>
    </row>
    <row r="47" spans="1:19" x14ac:dyDescent="0.25">
      <c r="A47" s="19" t="s">
        <v>83</v>
      </c>
      <c r="B47" s="20">
        <v>1292</v>
      </c>
      <c r="C47" s="21">
        <v>745.69</v>
      </c>
      <c r="D47" s="21">
        <v>414.19</v>
      </c>
      <c r="E47" s="21">
        <v>331.5</v>
      </c>
      <c r="F47" s="22">
        <v>2956.83</v>
      </c>
      <c r="G47" s="22">
        <v>3172.68</v>
      </c>
      <c r="H47" s="22">
        <v>2276432.8377</v>
      </c>
      <c r="I47" s="22">
        <v>4315.8</v>
      </c>
      <c r="J47" s="22"/>
      <c r="K47" s="22">
        <v>508.1</v>
      </c>
      <c r="L47" s="22">
        <v>456.6</v>
      </c>
      <c r="M47" s="25">
        <v>2253492.2356917444</v>
      </c>
      <c r="N47" s="25">
        <v>22940.602008255468</v>
      </c>
      <c r="O47" s="25">
        <v>2276432.8377</v>
      </c>
      <c r="P47" s="25">
        <v>2427578.62</v>
      </c>
      <c r="Q47" s="25">
        <f t="shared" si="0"/>
        <v>-174086.38430825574</v>
      </c>
      <c r="R47" s="25">
        <v>22940.602008255468</v>
      </c>
      <c r="S47" s="25">
        <f t="shared" si="1"/>
        <v>-151145.78230000028</v>
      </c>
    </row>
    <row r="48" spans="1:19" x14ac:dyDescent="0.25">
      <c r="A48" s="19" t="s">
        <v>84</v>
      </c>
      <c r="B48" s="20">
        <v>1302</v>
      </c>
      <c r="C48" s="21">
        <v>666.34068233421613</v>
      </c>
      <c r="D48" s="21">
        <v>369.64639762854137</v>
      </c>
      <c r="E48" s="21">
        <v>296.6942847056747</v>
      </c>
      <c r="F48" s="22">
        <v>2956.83</v>
      </c>
      <c r="G48" s="22">
        <v>3172.68</v>
      </c>
      <c r="H48" s="22">
        <v>2034297.5810999998</v>
      </c>
      <c r="I48" s="22">
        <v>2448.1999999999998</v>
      </c>
      <c r="J48" s="22">
        <v>1186.7</v>
      </c>
      <c r="K48" s="22">
        <v>245.1</v>
      </c>
      <c r="L48" s="22">
        <v>119.5</v>
      </c>
      <c r="M48" s="25">
        <v>1367397.5915356944</v>
      </c>
      <c r="N48" s="25">
        <v>4090.2837088159717</v>
      </c>
      <c r="O48" s="25">
        <v>1371487.8752445104</v>
      </c>
      <c r="P48" s="25">
        <v>1202657.27</v>
      </c>
      <c r="Q48" s="25">
        <f t="shared" si="0"/>
        <v>164740.32153569441</v>
      </c>
      <c r="R48" s="25">
        <v>4090.2837088159717</v>
      </c>
      <c r="S48" s="25">
        <f t="shared" si="1"/>
        <v>168830.60524451037</v>
      </c>
    </row>
    <row r="49" spans="1:19" x14ac:dyDescent="0.25">
      <c r="A49" s="19" t="s">
        <v>85</v>
      </c>
      <c r="B49" s="20">
        <v>6157</v>
      </c>
      <c r="C49" s="21">
        <v>423.08000000000004</v>
      </c>
      <c r="D49" s="21">
        <v>255.46000000000004</v>
      </c>
      <c r="E49" s="21">
        <v>167.62</v>
      </c>
      <c r="F49" s="22">
        <v>2956.83</v>
      </c>
      <c r="G49" s="22">
        <v>3172.68</v>
      </c>
      <c r="H49" s="22">
        <v>1287156.4134</v>
      </c>
      <c r="I49" s="22">
        <v>3045.8</v>
      </c>
      <c r="J49" s="22"/>
      <c r="K49" s="22">
        <v>358.3</v>
      </c>
      <c r="L49" s="22">
        <v>70.5</v>
      </c>
      <c r="M49" s="25">
        <v>1284091.447261363</v>
      </c>
      <c r="N49" s="25">
        <v>3064.9661386369685</v>
      </c>
      <c r="O49" s="25">
        <v>1287156.4134</v>
      </c>
      <c r="P49" s="25">
        <v>1110926.08</v>
      </c>
      <c r="Q49" s="25">
        <f t="shared" si="0"/>
        <v>173165.36726136296</v>
      </c>
      <c r="R49" s="25">
        <v>3064.9661386369685</v>
      </c>
      <c r="S49" s="25">
        <f t="shared" si="1"/>
        <v>176230.33339999992</v>
      </c>
    </row>
    <row r="50" spans="1:19" x14ac:dyDescent="0.25">
      <c r="A50" s="19" t="s">
        <v>86</v>
      </c>
      <c r="B50" s="20">
        <v>6179</v>
      </c>
      <c r="C50" s="21">
        <v>3155.94</v>
      </c>
      <c r="D50" s="21">
        <v>1810.64</v>
      </c>
      <c r="E50" s="21">
        <v>1345.3000000000002</v>
      </c>
      <c r="F50" s="22">
        <v>2956.83</v>
      </c>
      <c r="G50" s="22">
        <v>3172.68</v>
      </c>
      <c r="H50" s="22">
        <v>9621961.0751999989</v>
      </c>
      <c r="I50" s="22">
        <v>16373.9</v>
      </c>
      <c r="J50" s="22">
        <v>1319.1</v>
      </c>
      <c r="K50" s="22">
        <v>5005.7999999999993</v>
      </c>
      <c r="L50" s="22">
        <v>3455.099999999999</v>
      </c>
      <c r="M50" s="25">
        <v>8583767.2789978813</v>
      </c>
      <c r="N50" s="25">
        <v>346675.74505204841</v>
      </c>
      <c r="O50" s="25">
        <v>8930443.0240499303</v>
      </c>
      <c r="P50" s="25">
        <v>8490842.7199999988</v>
      </c>
      <c r="Q50" s="25">
        <f t="shared" si="0"/>
        <v>92924.55899788253</v>
      </c>
      <c r="R50" s="25">
        <v>346675.74505204841</v>
      </c>
      <c r="S50" s="25">
        <f t="shared" si="1"/>
        <v>439600.30404993094</v>
      </c>
    </row>
    <row r="51" spans="1:19" x14ac:dyDescent="0.25">
      <c r="A51" s="19" t="s">
        <v>87</v>
      </c>
      <c r="B51" s="20">
        <v>1367</v>
      </c>
      <c r="C51" s="21">
        <v>701.85</v>
      </c>
      <c r="D51" s="21">
        <v>407.56</v>
      </c>
      <c r="E51" s="21">
        <v>294.28999999999996</v>
      </c>
      <c r="F51" s="22">
        <v>2956.83</v>
      </c>
      <c r="G51" s="22">
        <v>3172.68</v>
      </c>
      <c r="H51" s="22">
        <v>2138773.6319999998</v>
      </c>
      <c r="I51" s="22">
        <v>5418.6</v>
      </c>
      <c r="J51" s="22">
        <v>114.3</v>
      </c>
      <c r="K51" s="22">
        <v>630.9</v>
      </c>
      <c r="L51" s="22">
        <v>160.80000000000001</v>
      </c>
      <c r="M51" s="25">
        <v>2088535.4855155167</v>
      </c>
      <c r="N51" s="25">
        <v>6182.5590644067897</v>
      </c>
      <c r="O51" s="25">
        <v>2094718.0445799236</v>
      </c>
      <c r="P51" s="25">
        <v>2027643.8599999994</v>
      </c>
      <c r="Q51" s="25">
        <f t="shared" si="0"/>
        <v>60891.625515517313</v>
      </c>
      <c r="R51" s="25">
        <v>6182.5590644067897</v>
      </c>
      <c r="S51" s="25">
        <f t="shared" si="1"/>
        <v>67074.184579924098</v>
      </c>
    </row>
    <row r="52" spans="1:19" x14ac:dyDescent="0.25">
      <c r="A52" s="19" t="s">
        <v>88</v>
      </c>
      <c r="B52" s="20">
        <v>1368</v>
      </c>
      <c r="C52" s="21">
        <v>690.44499672873565</v>
      </c>
      <c r="D52" s="21">
        <v>402.68264174808837</v>
      </c>
      <c r="E52" s="21">
        <v>287.76235498064727</v>
      </c>
      <c r="F52" s="22">
        <v>2956.83</v>
      </c>
      <c r="G52" s="22">
        <v>3172.68</v>
      </c>
      <c r="H52" s="22">
        <v>2103641.9840000002</v>
      </c>
      <c r="I52" s="22">
        <v>4126.5</v>
      </c>
      <c r="J52" s="22">
        <v>559.6</v>
      </c>
      <c r="K52" s="22">
        <v>563.5</v>
      </c>
      <c r="L52" s="22">
        <v>551.20000000000005</v>
      </c>
      <c r="M52" s="25">
        <v>1831504.1483588459</v>
      </c>
      <c r="N52" s="25">
        <v>23765.190197894808</v>
      </c>
      <c r="O52" s="25">
        <v>1855269.3385567407</v>
      </c>
      <c r="P52" s="25">
        <v>1778190.19</v>
      </c>
      <c r="Q52" s="25">
        <f t="shared" si="0"/>
        <v>53313.958358845906</v>
      </c>
      <c r="R52" s="25">
        <v>23765.190197894808</v>
      </c>
      <c r="S52" s="25">
        <f t="shared" si="1"/>
        <v>77079.148556740722</v>
      </c>
    </row>
    <row r="53" spans="1:19" x14ac:dyDescent="0.25">
      <c r="A53" s="19" t="s">
        <v>89</v>
      </c>
      <c r="B53" s="20">
        <v>1369</v>
      </c>
      <c r="C53" s="21">
        <v>763.31032932133712</v>
      </c>
      <c r="D53" s="21">
        <v>503.13405674320137</v>
      </c>
      <c r="E53" s="21">
        <v>260.17627257813581</v>
      </c>
      <c r="F53" s="22">
        <v>2956.83</v>
      </c>
      <c r="G53" s="22">
        <v>3172.68</v>
      </c>
      <c r="H53" s="22">
        <v>2313137.9294832</v>
      </c>
      <c r="I53" s="22">
        <v>4097.7</v>
      </c>
      <c r="J53" s="22"/>
      <c r="K53" s="22">
        <v>545.1</v>
      </c>
      <c r="L53" s="22">
        <v>330.9</v>
      </c>
      <c r="M53" s="25">
        <v>2292845.7802443905</v>
      </c>
      <c r="N53" s="25">
        <v>20292.149238809343</v>
      </c>
      <c r="O53" s="25">
        <v>2313137.9294832</v>
      </c>
      <c r="P53" s="25">
        <v>2350942.02</v>
      </c>
      <c r="Q53" s="25">
        <f t="shared" si="0"/>
        <v>-58096.239755609538</v>
      </c>
      <c r="R53" s="25">
        <v>20292.149238809343</v>
      </c>
      <c r="S53" s="25">
        <f t="shared" si="1"/>
        <v>-37804.090516800192</v>
      </c>
    </row>
    <row r="54" spans="1:19" x14ac:dyDescent="0.25">
      <c r="A54" s="19" t="s">
        <v>90</v>
      </c>
      <c r="B54" s="20">
        <v>1370</v>
      </c>
      <c r="C54" s="21">
        <v>1057.55</v>
      </c>
      <c r="D54" s="21">
        <v>641.99</v>
      </c>
      <c r="E54" s="21">
        <v>415.56000000000006</v>
      </c>
      <c r="F54" s="22">
        <v>2956.83</v>
      </c>
      <c r="G54" s="22">
        <v>3172.68</v>
      </c>
      <c r="H54" s="22">
        <v>3216694.1924999999</v>
      </c>
      <c r="I54" s="22">
        <v>6067.3</v>
      </c>
      <c r="J54" s="22">
        <v>712.2</v>
      </c>
      <c r="K54" s="22">
        <v>845.2</v>
      </c>
      <c r="L54" s="22">
        <v>599.99999999999989</v>
      </c>
      <c r="M54" s="25">
        <v>2852828.1574710817</v>
      </c>
      <c r="N54" s="25">
        <v>28991.508674377361</v>
      </c>
      <c r="O54" s="25">
        <v>2881819.6661454593</v>
      </c>
      <c r="P54" s="25">
        <v>2540179.0600000005</v>
      </c>
      <c r="Q54" s="25">
        <f t="shared" si="0"/>
        <v>312649.09747108119</v>
      </c>
      <c r="R54" s="25">
        <v>28991.508674377361</v>
      </c>
      <c r="S54" s="25">
        <f t="shared" si="1"/>
        <v>341640.60614545853</v>
      </c>
    </row>
    <row r="55" spans="1:19" x14ac:dyDescent="0.25">
      <c r="A55" s="19" t="s">
        <v>91</v>
      </c>
      <c r="B55" s="20">
        <v>1363</v>
      </c>
      <c r="C55" s="21">
        <v>876.72</v>
      </c>
      <c r="D55" s="21">
        <v>518</v>
      </c>
      <c r="E55" s="21">
        <v>358.72</v>
      </c>
      <c r="F55" s="22">
        <v>2956.83</v>
      </c>
      <c r="G55" s="22">
        <v>3172.68</v>
      </c>
      <c r="H55" s="22">
        <v>2669741.7095999997</v>
      </c>
      <c r="I55" s="22">
        <v>5658.9</v>
      </c>
      <c r="J55" s="22">
        <v>147.6</v>
      </c>
      <c r="K55" s="22">
        <v>898.8</v>
      </c>
      <c r="L55" s="22">
        <v>731.20000000000016</v>
      </c>
      <c r="M55" s="25">
        <v>2562870.411184012</v>
      </c>
      <c r="N55" s="25">
        <v>40024.442544570345</v>
      </c>
      <c r="O55" s="25">
        <v>2602894.8537285822</v>
      </c>
      <c r="P55" s="25">
        <v>2403560.84</v>
      </c>
      <c r="Q55" s="25">
        <f t="shared" si="0"/>
        <v>159309.57118401211</v>
      </c>
      <c r="R55" s="25">
        <v>40024.442544570345</v>
      </c>
      <c r="S55" s="25">
        <f t="shared" si="1"/>
        <v>199334.01372858245</v>
      </c>
    </row>
    <row r="56" spans="1:19" x14ac:dyDescent="0.25">
      <c r="A56" s="19" t="s">
        <v>92</v>
      </c>
      <c r="B56" s="20">
        <v>1364</v>
      </c>
      <c r="C56" s="21">
        <v>858.73</v>
      </c>
      <c r="D56" s="21">
        <v>516.41999999999996</v>
      </c>
      <c r="E56" s="21">
        <v>342.30999999999995</v>
      </c>
      <c r="F56" s="22">
        <v>2956.83</v>
      </c>
      <c r="G56" s="22">
        <v>3172.68</v>
      </c>
      <c r="H56" s="22">
        <v>2613006.2393999994</v>
      </c>
      <c r="I56" s="22">
        <v>4867.2</v>
      </c>
      <c r="J56" s="22">
        <v>784.6</v>
      </c>
      <c r="K56" s="22">
        <v>682.8</v>
      </c>
      <c r="L56" s="22">
        <v>236.7</v>
      </c>
      <c r="M56" s="25">
        <v>2240510.8830961213</v>
      </c>
      <c r="N56" s="25">
        <v>11321.613931011547</v>
      </c>
      <c r="O56" s="25">
        <v>2251832.4970271327</v>
      </c>
      <c r="P56" s="25">
        <v>1935461.9899999993</v>
      </c>
      <c r="Q56" s="25">
        <f t="shared" si="0"/>
        <v>305048.89309612196</v>
      </c>
      <c r="R56" s="25">
        <v>11321.613931011547</v>
      </c>
      <c r="S56" s="25">
        <f t="shared" si="1"/>
        <v>316370.50702713348</v>
      </c>
    </row>
    <row r="57" spans="1:19" x14ac:dyDescent="0.25">
      <c r="A57" s="19" t="s">
        <v>93</v>
      </c>
      <c r="B57" s="20">
        <v>6158</v>
      </c>
      <c r="C57" s="21">
        <v>388.96999999999997</v>
      </c>
      <c r="D57" s="21">
        <v>237.87</v>
      </c>
      <c r="E57" s="21">
        <v>151.1</v>
      </c>
      <c r="F57" s="22">
        <v>2956.83</v>
      </c>
      <c r="G57" s="22">
        <v>3172.68</v>
      </c>
      <c r="H57" s="22">
        <v>1182733.1000999999</v>
      </c>
      <c r="I57" s="22">
        <v>2977.2</v>
      </c>
      <c r="J57" s="22"/>
      <c r="K57" s="22">
        <v>342.5</v>
      </c>
      <c r="L57" s="22">
        <v>174.9</v>
      </c>
      <c r="M57" s="25">
        <v>1175962.3262053842</v>
      </c>
      <c r="N57" s="25">
        <v>6770.7738946156078</v>
      </c>
      <c r="O57" s="25">
        <v>1182733.1000999999</v>
      </c>
      <c r="P57" s="25">
        <v>1071267.5100000002</v>
      </c>
      <c r="Q57" s="25">
        <f t="shared" si="0"/>
        <v>104694.81620538398</v>
      </c>
      <c r="R57" s="25">
        <v>6770.7738946156078</v>
      </c>
      <c r="S57" s="25">
        <f t="shared" si="1"/>
        <v>111465.59009999958</v>
      </c>
    </row>
    <row r="58" spans="1:19" x14ac:dyDescent="0.25">
      <c r="A58" s="19" t="s">
        <v>94</v>
      </c>
      <c r="B58" s="20">
        <v>1604</v>
      </c>
      <c r="C58" s="21">
        <v>533.54066800811563</v>
      </c>
      <c r="D58" s="21">
        <v>317.63616203839922</v>
      </c>
      <c r="E58" s="21">
        <v>215.90450596971641</v>
      </c>
      <c r="F58" s="22">
        <v>2956.83</v>
      </c>
      <c r="G58" s="22">
        <v>3172.68</v>
      </c>
      <c r="H58" s="22">
        <v>1624192.0409999997</v>
      </c>
      <c r="I58" s="22">
        <v>2564</v>
      </c>
      <c r="J58" s="22"/>
      <c r="K58" s="22">
        <v>389.8</v>
      </c>
      <c r="L58" s="22">
        <v>471.30000000000007</v>
      </c>
      <c r="M58" s="25">
        <v>1590911.2266537431</v>
      </c>
      <c r="N58" s="25">
        <v>33280.814346256637</v>
      </c>
      <c r="O58" s="25">
        <v>1624192.0409999997</v>
      </c>
      <c r="P58" s="25">
        <v>1537031.4</v>
      </c>
      <c r="Q58" s="25">
        <f t="shared" si="0"/>
        <v>53879.826653743163</v>
      </c>
      <c r="R58" s="25">
        <v>33280.814346256637</v>
      </c>
      <c r="S58" s="25">
        <f t="shared" si="1"/>
        <v>87160.6409999998</v>
      </c>
    </row>
    <row r="59" spans="1:19" x14ac:dyDescent="0.25">
      <c r="A59" s="19" t="s">
        <v>95</v>
      </c>
      <c r="B59" s="20">
        <v>1606</v>
      </c>
      <c r="C59" s="21">
        <v>603.99200003391661</v>
      </c>
      <c r="D59" s="21">
        <v>321.94348004450711</v>
      </c>
      <c r="E59" s="21">
        <v>282.04851998940956</v>
      </c>
      <c r="F59" s="22">
        <v>2956.83</v>
      </c>
      <c r="G59" s="22">
        <v>3172.68</v>
      </c>
      <c r="H59" s="22">
        <v>1846781.8384999998</v>
      </c>
      <c r="I59" s="22">
        <v>3083.3</v>
      </c>
      <c r="J59" s="22"/>
      <c r="K59" s="22">
        <v>377</v>
      </c>
      <c r="L59" s="22">
        <v>251.00000000000003</v>
      </c>
      <c r="M59" s="25">
        <v>1831635.3401630507</v>
      </c>
      <c r="N59" s="25">
        <v>15146.49833694916</v>
      </c>
      <c r="O59" s="25">
        <v>1846781.8384999998</v>
      </c>
      <c r="P59" s="25">
        <v>1806622.43</v>
      </c>
      <c r="Q59" s="25">
        <f t="shared" si="0"/>
        <v>25012.91016305075</v>
      </c>
      <c r="R59" s="25">
        <v>15146.49833694916</v>
      </c>
      <c r="S59" s="25">
        <f t="shared" si="1"/>
        <v>40159.40849999991</v>
      </c>
    </row>
    <row r="60" spans="1:19" x14ac:dyDescent="0.25">
      <c r="A60" s="19" t="s">
        <v>96</v>
      </c>
      <c r="B60" s="20">
        <v>21823</v>
      </c>
      <c r="C60" s="21">
        <v>1045.7522466158043</v>
      </c>
      <c r="D60" s="21">
        <v>663.33881572494874</v>
      </c>
      <c r="E60" s="21">
        <v>382.41343089085569</v>
      </c>
      <c r="F60" s="22">
        <v>2956.83</v>
      </c>
      <c r="G60" s="22">
        <v>3172.68</v>
      </c>
      <c r="H60" s="22">
        <v>3174655.5544188004</v>
      </c>
      <c r="I60" s="22">
        <v>5810.7</v>
      </c>
      <c r="J60" s="22"/>
      <c r="K60" s="22">
        <v>697.1</v>
      </c>
      <c r="L60" s="22">
        <v>516.69999999999993</v>
      </c>
      <c r="M60" s="25">
        <v>3146885.8876460358</v>
      </c>
      <c r="N60" s="25">
        <v>27769.666772764427</v>
      </c>
      <c r="O60" s="25">
        <v>3174655.5544188004</v>
      </c>
      <c r="P60" s="25">
        <v>3475150.89</v>
      </c>
      <c r="Q60" s="25">
        <f t="shared" si="0"/>
        <v>-328265.00235396437</v>
      </c>
      <c r="R60" s="25">
        <v>27769.666772764427</v>
      </c>
      <c r="S60" s="25">
        <f t="shared" si="1"/>
        <v>-300495.33558119996</v>
      </c>
    </row>
    <row r="61" spans="1:19" x14ac:dyDescent="0.25">
      <c r="A61" s="19" t="s">
        <v>97</v>
      </c>
      <c r="B61" s="20">
        <v>1717</v>
      </c>
      <c r="C61" s="21">
        <v>127.94999999999999</v>
      </c>
      <c r="D61" s="21">
        <v>76.139999999999986</v>
      </c>
      <c r="E61" s="21">
        <v>51.81</v>
      </c>
      <c r="F61" s="22">
        <v>2956.83</v>
      </c>
      <c r="G61" s="22">
        <v>3172.68</v>
      </c>
      <c r="H61" s="22">
        <v>389509.58699999994</v>
      </c>
      <c r="I61" s="22">
        <v>559.5</v>
      </c>
      <c r="J61" s="22"/>
      <c r="K61" s="22">
        <v>50.5</v>
      </c>
      <c r="L61" s="22">
        <v>92.300000000000011</v>
      </c>
      <c r="M61" s="25">
        <v>384943.25967580552</v>
      </c>
      <c r="N61" s="25">
        <v>4566.3273241944116</v>
      </c>
      <c r="O61" s="25">
        <v>389509.58699999994</v>
      </c>
      <c r="P61" s="25">
        <v>472365.66999999987</v>
      </c>
      <c r="Q61" s="25">
        <f t="shared" si="0"/>
        <v>-87422.410324194352</v>
      </c>
      <c r="R61" s="25">
        <v>4566.3273241944116</v>
      </c>
      <c r="S61" s="25">
        <f t="shared" si="1"/>
        <v>-82856.082999999941</v>
      </c>
    </row>
    <row r="62" spans="1:19" x14ac:dyDescent="0.25">
      <c r="A62" s="19" t="s">
        <v>98</v>
      </c>
      <c r="B62" s="20">
        <v>1750</v>
      </c>
      <c r="C62" s="21">
        <v>651.69000000000005</v>
      </c>
      <c r="D62" s="21">
        <v>399.47</v>
      </c>
      <c r="E62" s="21">
        <v>252.22</v>
      </c>
      <c r="F62" s="22">
        <v>2956.83</v>
      </c>
      <c r="G62" s="22">
        <v>3172.68</v>
      </c>
      <c r="H62" s="22">
        <v>1981378.2297</v>
      </c>
      <c r="I62" s="22">
        <v>2315.1</v>
      </c>
      <c r="J62" s="22">
        <v>804.7</v>
      </c>
      <c r="K62" s="22">
        <v>273.8</v>
      </c>
      <c r="L62" s="22">
        <v>415.90000000000003</v>
      </c>
      <c r="M62" s="25">
        <v>1456361.0659239804</v>
      </c>
      <c r="N62" s="25">
        <v>18804.149327819792</v>
      </c>
      <c r="O62" s="25">
        <v>1475165.2152518001</v>
      </c>
      <c r="P62" s="25">
        <v>1319709.8400000003</v>
      </c>
      <c r="Q62" s="25">
        <f t="shared" si="0"/>
        <v>136651.22592398012</v>
      </c>
      <c r="R62" s="25">
        <v>18804.149327819792</v>
      </c>
      <c r="S62" s="25">
        <f t="shared" si="1"/>
        <v>155455.37525179991</v>
      </c>
    </row>
    <row r="63" spans="1:19" x14ac:dyDescent="0.25">
      <c r="A63" s="19" t="s">
        <v>99</v>
      </c>
      <c r="B63" s="20">
        <v>1752</v>
      </c>
      <c r="C63" s="21">
        <v>844.13520214164157</v>
      </c>
      <c r="D63" s="21">
        <v>457.6749243953829</v>
      </c>
      <c r="E63" s="21">
        <v>386.46027774625867</v>
      </c>
      <c r="F63" s="22">
        <v>2956.83</v>
      </c>
      <c r="G63" s="22">
        <v>3172.68</v>
      </c>
      <c r="H63" s="22">
        <v>2579381.7407</v>
      </c>
      <c r="I63" s="22">
        <v>4503.3999999999996</v>
      </c>
      <c r="J63" s="22"/>
      <c r="K63" s="22">
        <v>402.9</v>
      </c>
      <c r="L63" s="22">
        <v>191.9</v>
      </c>
      <c r="M63" s="25">
        <v>2570724.6809070883</v>
      </c>
      <c r="N63" s="25">
        <v>8657.0597929115011</v>
      </c>
      <c r="O63" s="25">
        <v>2579381.7407</v>
      </c>
      <c r="P63" s="25">
        <v>2699635.4400000009</v>
      </c>
      <c r="Q63" s="25">
        <f t="shared" si="0"/>
        <v>-128910.75909291254</v>
      </c>
      <c r="R63" s="25">
        <v>8657.0597929115011</v>
      </c>
      <c r="S63" s="25">
        <f t="shared" si="1"/>
        <v>-120253.69930000104</v>
      </c>
    </row>
    <row r="64" spans="1:19" x14ac:dyDescent="0.25">
      <c r="A64" s="19" t="s">
        <v>100</v>
      </c>
      <c r="B64" s="20">
        <v>1785</v>
      </c>
      <c r="C64" s="21">
        <v>646.65</v>
      </c>
      <c r="D64" s="21">
        <v>365.76</v>
      </c>
      <c r="E64" s="21">
        <v>280.89</v>
      </c>
      <c r="F64" s="22">
        <v>2956.83</v>
      </c>
      <c r="G64" s="22">
        <v>3172.68</v>
      </c>
      <c r="H64" s="22">
        <v>1972664.2259999998</v>
      </c>
      <c r="I64" s="22">
        <v>3344.8</v>
      </c>
      <c r="J64" s="22">
        <v>501.9</v>
      </c>
      <c r="K64" s="22">
        <v>344.3</v>
      </c>
      <c r="L64" s="22">
        <v>532.20000000000005</v>
      </c>
      <c r="M64" s="25">
        <v>1698153.6029066313</v>
      </c>
      <c r="N64" s="25">
        <v>19696.196730405522</v>
      </c>
      <c r="O64" s="25">
        <v>1717849.7996370369</v>
      </c>
      <c r="P64" s="25">
        <v>1452096.5999999999</v>
      </c>
      <c r="Q64" s="25">
        <f t="shared" si="0"/>
        <v>246057.00290663145</v>
      </c>
      <c r="R64" s="25">
        <v>19696.196730405522</v>
      </c>
      <c r="S64" s="25">
        <f t="shared" si="1"/>
        <v>265753.19963703695</v>
      </c>
    </row>
    <row r="65" spans="1:19" x14ac:dyDescent="0.25">
      <c r="A65" s="19" t="s">
        <v>101</v>
      </c>
      <c r="B65" s="20">
        <v>1786</v>
      </c>
      <c r="C65" s="21">
        <v>442.89</v>
      </c>
      <c r="D65" s="21">
        <v>259.12</v>
      </c>
      <c r="E65" s="21">
        <v>183.77</v>
      </c>
      <c r="F65" s="22">
        <v>2956.83</v>
      </c>
      <c r="G65" s="22">
        <v>3172.68</v>
      </c>
      <c r="H65" s="22">
        <v>1349217.1932000001</v>
      </c>
      <c r="I65" s="22">
        <v>2680.8</v>
      </c>
      <c r="J65" s="22"/>
      <c r="K65" s="22">
        <v>423.5</v>
      </c>
      <c r="L65" s="22">
        <v>628.70000000000005</v>
      </c>
      <c r="M65" s="25">
        <v>1314250.6522930954</v>
      </c>
      <c r="N65" s="25">
        <v>34966.540906904818</v>
      </c>
      <c r="O65" s="25">
        <v>1349217.1932000001</v>
      </c>
      <c r="P65" s="25">
        <v>1200889.07</v>
      </c>
      <c r="Q65" s="25">
        <f t="shared" si="0"/>
        <v>113361.5822930953</v>
      </c>
      <c r="R65" s="25">
        <v>34966.540906904818</v>
      </c>
      <c r="S65" s="25">
        <f t="shared" si="1"/>
        <v>148328.12320000012</v>
      </c>
    </row>
    <row r="66" spans="1:19" x14ac:dyDescent="0.25">
      <c r="A66" s="19" t="s">
        <v>102</v>
      </c>
      <c r="B66" s="20">
        <v>22542</v>
      </c>
      <c r="C66" s="21">
        <v>384.35</v>
      </c>
      <c r="D66" s="21">
        <v>235.70999999999998</v>
      </c>
      <c r="E66" s="21">
        <v>148.64000000000001</v>
      </c>
      <c r="F66" s="22">
        <v>2956.83</v>
      </c>
      <c r="G66" s="22">
        <v>3172.68</v>
      </c>
      <c r="H66" s="22">
        <v>1168541.5545000001</v>
      </c>
      <c r="I66" s="22">
        <v>3393.74</v>
      </c>
      <c r="J66" s="22"/>
      <c r="K66" s="22">
        <v>300.47000000000003</v>
      </c>
      <c r="L66" s="22">
        <v>0</v>
      </c>
      <c r="M66" s="25">
        <v>1168541.5545000001</v>
      </c>
      <c r="N66" s="25">
        <v>0</v>
      </c>
      <c r="O66" s="25">
        <v>1168541.5545000001</v>
      </c>
      <c r="P66" s="25">
        <v>1947494.9799999997</v>
      </c>
      <c r="Q66" s="25">
        <f t="shared" si="0"/>
        <v>-778953.42549999966</v>
      </c>
      <c r="R66" s="25">
        <v>0</v>
      </c>
      <c r="S66" s="25">
        <f t="shared" si="1"/>
        <v>-778953.42549999966</v>
      </c>
    </row>
    <row r="67" spans="1:19" x14ac:dyDescent="0.25">
      <c r="A67" s="19" t="s">
        <v>103</v>
      </c>
      <c r="B67" s="20">
        <v>1788</v>
      </c>
      <c r="C67" s="21">
        <v>382.17147</v>
      </c>
      <c r="D67" s="21">
        <v>208.98</v>
      </c>
      <c r="E67" s="21">
        <v>173.19146999999998</v>
      </c>
      <c r="F67" s="22">
        <v>2956.83</v>
      </c>
      <c r="G67" s="22">
        <v>3172.68</v>
      </c>
      <c r="H67" s="22">
        <v>1167399.4464396001</v>
      </c>
      <c r="I67" s="22">
        <v>2321.5</v>
      </c>
      <c r="J67" s="22">
        <v>15.4</v>
      </c>
      <c r="K67" s="22">
        <v>480.2</v>
      </c>
      <c r="L67" s="22">
        <v>69.2</v>
      </c>
      <c r="M67" s="25">
        <v>1154020.9782720187</v>
      </c>
      <c r="N67" s="25">
        <v>5723.1060890158797</v>
      </c>
      <c r="O67" s="25">
        <v>1159744.0843610347</v>
      </c>
      <c r="P67" s="25">
        <v>1055639.96</v>
      </c>
      <c r="Q67" s="25">
        <f t="shared" si="0"/>
        <v>98381.018272018759</v>
      </c>
      <c r="R67" s="25">
        <v>5723.1060890158797</v>
      </c>
      <c r="S67" s="25">
        <f t="shared" si="1"/>
        <v>104104.12436103464</v>
      </c>
    </row>
    <row r="68" spans="1:19" x14ac:dyDescent="0.25">
      <c r="A68" s="19" t="s">
        <v>104</v>
      </c>
      <c r="B68" s="20">
        <v>2168</v>
      </c>
      <c r="C68" s="21">
        <v>695.44195829475245</v>
      </c>
      <c r="D68" s="21">
        <v>419.68347158950638</v>
      </c>
      <c r="E68" s="21">
        <v>275.75848670524607</v>
      </c>
      <c r="F68" s="22">
        <v>2956.83</v>
      </c>
      <c r="G68" s="22">
        <v>3172.68</v>
      </c>
      <c r="H68" s="22">
        <v>2115826.1149000004</v>
      </c>
      <c r="I68" s="22">
        <v>2968.2</v>
      </c>
      <c r="J68" s="22">
        <v>112.8</v>
      </c>
      <c r="K68" s="22">
        <v>275.39999999999998</v>
      </c>
      <c r="L68" s="22">
        <v>277.29999999999995</v>
      </c>
      <c r="M68" s="25">
        <v>2024552.3028661506</v>
      </c>
      <c r="N68" s="25">
        <v>14335.09504601132</v>
      </c>
      <c r="O68" s="25">
        <v>2038887.3979121619</v>
      </c>
      <c r="P68" s="25">
        <v>2162525.9799999995</v>
      </c>
      <c r="Q68" s="25">
        <f t="shared" si="0"/>
        <v>-137973.67713384889</v>
      </c>
      <c r="R68" s="25">
        <v>14335.09504601132</v>
      </c>
      <c r="S68" s="25">
        <f t="shared" si="1"/>
        <v>-123638.58208783757</v>
      </c>
    </row>
    <row r="69" spans="1:19" x14ac:dyDescent="0.25">
      <c r="A69" s="19" t="s">
        <v>105</v>
      </c>
      <c r="B69" s="20">
        <v>2190</v>
      </c>
      <c r="C69" s="21">
        <v>506.93083075396197</v>
      </c>
      <c r="D69" s="21">
        <v>293.06878024776535</v>
      </c>
      <c r="E69" s="21">
        <v>213.86205050619662</v>
      </c>
      <c r="F69" s="22">
        <v>2956.83</v>
      </c>
      <c r="G69" s="22">
        <v>3172.68</v>
      </c>
      <c r="H69" s="22">
        <v>1545070.4118999997</v>
      </c>
      <c r="I69" s="22">
        <v>2359.8000000000002</v>
      </c>
      <c r="J69" s="22"/>
      <c r="K69" s="22">
        <v>75.3</v>
      </c>
      <c r="L69" s="22">
        <v>34.200000000000003</v>
      </c>
      <c r="M69" s="25">
        <v>1544387.8714234217</v>
      </c>
      <c r="N69" s="25">
        <v>682.54047657808167</v>
      </c>
      <c r="O69" s="25">
        <v>1545070.4118999997</v>
      </c>
      <c r="P69" s="25">
        <v>1414620.2699999998</v>
      </c>
      <c r="Q69" s="25">
        <f t="shared" si="0"/>
        <v>129767.60142342187</v>
      </c>
      <c r="R69" s="25">
        <v>682.54047657808167</v>
      </c>
      <c r="S69" s="25">
        <f t="shared" si="1"/>
        <v>130450.14189999996</v>
      </c>
    </row>
    <row r="70" spans="1:19" x14ac:dyDescent="0.25">
      <c r="A70" s="19" t="s">
        <v>106</v>
      </c>
      <c r="B70" s="20">
        <v>2191</v>
      </c>
      <c r="C70" s="21">
        <v>300.47602877691202</v>
      </c>
      <c r="D70" s="21">
        <v>174.70995265199554</v>
      </c>
      <c r="E70" s="21">
        <v>125.76607612491648</v>
      </c>
      <c r="F70" s="22">
        <v>2956.83</v>
      </c>
      <c r="G70" s="22">
        <v>3172.68</v>
      </c>
      <c r="H70" s="22">
        <v>915603.1436999999</v>
      </c>
      <c r="I70" s="22">
        <v>1327.2</v>
      </c>
      <c r="J70" s="22">
        <v>37.1</v>
      </c>
      <c r="K70" s="22">
        <v>314.8</v>
      </c>
      <c r="L70" s="22">
        <v>0</v>
      </c>
      <c r="M70" s="25">
        <v>890704.75138799381</v>
      </c>
      <c r="N70" s="25">
        <v>0</v>
      </c>
      <c r="O70" s="25">
        <v>890704.75138799381</v>
      </c>
      <c r="P70" s="25">
        <v>809434.23</v>
      </c>
      <c r="Q70" s="25">
        <f t="shared" ref="Q70:Q133" si="2">M70-P70</f>
        <v>81270.521387993824</v>
      </c>
      <c r="R70" s="25">
        <v>0</v>
      </c>
      <c r="S70" s="25">
        <f t="shared" ref="S70:S133" si="3">Q70+R70</f>
        <v>81270.521387993824</v>
      </c>
    </row>
    <row r="71" spans="1:19" x14ac:dyDescent="0.25">
      <c r="A71" s="19" t="s">
        <v>107</v>
      </c>
      <c r="B71" s="20">
        <v>2193</v>
      </c>
      <c r="C71" s="21">
        <v>816.48073935198101</v>
      </c>
      <c r="D71" s="21">
        <v>456.1862007284829</v>
      </c>
      <c r="E71" s="21">
        <v>360.29453862349811</v>
      </c>
      <c r="F71" s="22">
        <v>2956.83</v>
      </c>
      <c r="G71" s="22">
        <v>3172.68</v>
      </c>
      <c r="H71" s="22">
        <v>2491964.3207</v>
      </c>
      <c r="I71" s="22">
        <v>446.37</v>
      </c>
      <c r="J71" s="22"/>
      <c r="K71" s="22">
        <v>234.1</v>
      </c>
      <c r="L71" s="22">
        <v>0</v>
      </c>
      <c r="M71" s="25">
        <v>2491964.3207</v>
      </c>
      <c r="N71" s="25">
        <v>0</v>
      </c>
      <c r="O71" s="25">
        <v>2491964.3207</v>
      </c>
      <c r="P71" s="25">
        <v>2521637.23</v>
      </c>
      <c r="Q71" s="25">
        <f t="shared" si="2"/>
        <v>-29672.909299999941</v>
      </c>
      <c r="R71" s="25">
        <v>0</v>
      </c>
      <c r="S71" s="25">
        <f t="shared" si="3"/>
        <v>-29672.909299999941</v>
      </c>
    </row>
    <row r="72" spans="1:19" x14ac:dyDescent="0.25">
      <c r="A72" s="19" t="s">
        <v>108</v>
      </c>
      <c r="B72" s="20">
        <v>2196</v>
      </c>
      <c r="C72" s="21">
        <v>352.82530585367135</v>
      </c>
      <c r="D72" s="21">
        <v>194.19647243838841</v>
      </c>
      <c r="E72" s="21">
        <v>158.62883341528297</v>
      </c>
      <c r="F72" s="22">
        <v>2956.83</v>
      </c>
      <c r="G72" s="22">
        <v>3172.68</v>
      </c>
      <c r="H72" s="22">
        <v>1077484.4827999999</v>
      </c>
      <c r="I72" s="22">
        <v>1344</v>
      </c>
      <c r="J72" s="22">
        <v>285.60000000000002</v>
      </c>
      <c r="K72" s="22">
        <v>339.1</v>
      </c>
      <c r="L72" s="22">
        <v>0</v>
      </c>
      <c r="M72" s="25">
        <v>888646.99612371135</v>
      </c>
      <c r="N72" s="25">
        <v>0</v>
      </c>
      <c r="O72" s="25">
        <v>888646.99612371135</v>
      </c>
      <c r="P72" s="25">
        <v>805682.2799999998</v>
      </c>
      <c r="Q72" s="25">
        <f t="shared" si="2"/>
        <v>82964.716123711551</v>
      </c>
      <c r="R72" s="25">
        <v>0</v>
      </c>
      <c r="S72" s="25">
        <f t="shared" si="3"/>
        <v>82964.716123711551</v>
      </c>
    </row>
    <row r="73" spans="1:19" x14ac:dyDescent="0.25">
      <c r="A73" s="19" t="s">
        <v>109</v>
      </c>
      <c r="B73" s="20">
        <v>2311</v>
      </c>
      <c r="C73" s="21">
        <v>313.22000000000003</v>
      </c>
      <c r="D73" s="21">
        <v>176.56</v>
      </c>
      <c r="E73" s="21">
        <v>136.66</v>
      </c>
      <c r="F73" s="22">
        <v>2956.83</v>
      </c>
      <c r="G73" s="22">
        <v>3172.68</v>
      </c>
      <c r="H73" s="22">
        <v>955636.35360000003</v>
      </c>
      <c r="I73" s="22">
        <v>1506.7</v>
      </c>
      <c r="J73" s="22">
        <v>41.2</v>
      </c>
      <c r="K73" s="22">
        <v>181.9</v>
      </c>
      <c r="L73" s="22">
        <v>194.29999999999998</v>
      </c>
      <c r="M73" s="25">
        <v>919291.38071214152</v>
      </c>
      <c r="N73" s="25">
        <v>11207.384193798356</v>
      </c>
      <c r="O73" s="25">
        <v>930498.76490593993</v>
      </c>
      <c r="P73" s="25">
        <v>899456.44</v>
      </c>
      <c r="Q73" s="25">
        <f t="shared" si="2"/>
        <v>19834.940712141572</v>
      </c>
      <c r="R73" s="25">
        <v>11207.384193798356</v>
      </c>
      <c r="S73" s="25">
        <f t="shared" si="3"/>
        <v>31042.324905939928</v>
      </c>
    </row>
    <row r="74" spans="1:19" x14ac:dyDescent="0.25">
      <c r="A74" s="19" t="s">
        <v>110</v>
      </c>
      <c r="B74" s="20">
        <v>2313</v>
      </c>
      <c r="C74" s="21">
        <v>751.58605002718525</v>
      </c>
      <c r="D74" s="21">
        <v>475.27875907644329</v>
      </c>
      <c r="E74" s="21">
        <v>276.30729095074196</v>
      </c>
      <c r="F74" s="22">
        <v>2956.83</v>
      </c>
      <c r="G74" s="22">
        <v>3172.68</v>
      </c>
      <c r="H74" s="22">
        <v>2281953.1090535996</v>
      </c>
      <c r="I74" s="22">
        <v>2548.4</v>
      </c>
      <c r="J74" s="22">
        <v>1974.3</v>
      </c>
      <c r="K74" s="22">
        <v>383.7</v>
      </c>
      <c r="L74" s="22">
        <v>28.8</v>
      </c>
      <c r="M74" s="25">
        <v>1285172.9348340759</v>
      </c>
      <c r="N74" s="25">
        <v>1129.2068506192186</v>
      </c>
      <c r="O74" s="25">
        <v>1286302.1416846951</v>
      </c>
      <c r="P74" s="25">
        <v>1527678.66</v>
      </c>
      <c r="Q74" s="25">
        <f t="shared" si="2"/>
        <v>-242505.72516592406</v>
      </c>
      <c r="R74" s="25">
        <v>1129.2068506192186</v>
      </c>
      <c r="S74" s="25">
        <f t="shared" si="3"/>
        <v>-241376.51831530483</v>
      </c>
    </row>
    <row r="75" spans="1:19" x14ac:dyDescent="0.25">
      <c r="A75" s="19" t="s">
        <v>111</v>
      </c>
      <c r="B75" s="20">
        <v>2322</v>
      </c>
      <c r="C75" s="21">
        <v>365.06</v>
      </c>
      <c r="D75" s="21">
        <v>228.92</v>
      </c>
      <c r="E75" s="21">
        <v>136.13999999999999</v>
      </c>
      <c r="F75" s="22">
        <v>2956.83</v>
      </c>
      <c r="G75" s="22">
        <v>3172.68</v>
      </c>
      <c r="H75" s="22">
        <v>1108806.1787999999</v>
      </c>
      <c r="I75" s="22">
        <v>2554.8000000000002</v>
      </c>
      <c r="J75" s="22"/>
      <c r="K75" s="22">
        <v>268.89999999999998</v>
      </c>
      <c r="L75" s="22">
        <v>44.1</v>
      </c>
      <c r="M75" s="25">
        <v>1107014.4308918184</v>
      </c>
      <c r="N75" s="25">
        <v>1791.7479081814606</v>
      </c>
      <c r="O75" s="25">
        <v>1108806.1787999999</v>
      </c>
      <c r="P75" s="25">
        <v>1080186.3999999999</v>
      </c>
      <c r="Q75" s="25">
        <f t="shared" si="2"/>
        <v>26828.03089181846</v>
      </c>
      <c r="R75" s="25">
        <v>1791.7479081814606</v>
      </c>
      <c r="S75" s="25">
        <f t="shared" si="3"/>
        <v>28619.77879999992</v>
      </c>
    </row>
    <row r="76" spans="1:19" x14ac:dyDescent="0.25">
      <c r="A76" s="19" t="s">
        <v>112</v>
      </c>
      <c r="B76" s="20">
        <v>2323</v>
      </c>
      <c r="C76" s="21">
        <v>652.14</v>
      </c>
      <c r="D76" s="21">
        <v>393.76</v>
      </c>
      <c r="E76" s="21">
        <v>258.38</v>
      </c>
      <c r="F76" s="22">
        <v>2956.83</v>
      </c>
      <c r="G76" s="22">
        <v>3172.68</v>
      </c>
      <c r="H76" s="22">
        <v>1984038.4391999999</v>
      </c>
      <c r="I76" s="22">
        <v>4337</v>
      </c>
      <c r="J76" s="22">
        <v>50</v>
      </c>
      <c r="K76" s="22">
        <v>397.7</v>
      </c>
      <c r="L76" s="22">
        <v>102.8</v>
      </c>
      <c r="M76" s="25">
        <v>1957692.9019588574</v>
      </c>
      <c r="N76" s="25">
        <v>3775.870398176593</v>
      </c>
      <c r="O76" s="25">
        <v>1961468.772357034</v>
      </c>
      <c r="P76" s="25">
        <v>1866735.9399999997</v>
      </c>
      <c r="Q76" s="25">
        <f t="shared" si="2"/>
        <v>90956.961958857719</v>
      </c>
      <c r="R76" s="25">
        <v>3775.870398176593</v>
      </c>
      <c r="S76" s="25">
        <f t="shared" si="3"/>
        <v>94732.832357034305</v>
      </c>
    </row>
    <row r="77" spans="1:19" x14ac:dyDescent="0.25">
      <c r="A77" s="19" t="s">
        <v>113</v>
      </c>
      <c r="B77" s="20">
        <v>2325</v>
      </c>
      <c r="C77" s="21">
        <v>893.66</v>
      </c>
      <c r="D77" s="21">
        <v>548.43000000000006</v>
      </c>
      <c r="E77" s="21">
        <v>345.23</v>
      </c>
      <c r="F77" s="22">
        <v>2956.83</v>
      </c>
      <c r="G77" s="22">
        <v>3172.68</v>
      </c>
      <c r="H77" s="22">
        <v>2716918.5932999998</v>
      </c>
      <c r="I77" s="22">
        <v>4137.3</v>
      </c>
      <c r="J77" s="22"/>
      <c r="K77" s="22">
        <v>929.7</v>
      </c>
      <c r="L77" s="22">
        <v>0</v>
      </c>
      <c r="M77" s="25">
        <v>2716918.5932999998</v>
      </c>
      <c r="N77" s="25">
        <v>0</v>
      </c>
      <c r="O77" s="25">
        <v>2716918.5932999998</v>
      </c>
      <c r="P77" s="25">
        <v>2508925.3800000004</v>
      </c>
      <c r="Q77" s="25">
        <f t="shared" si="2"/>
        <v>207993.21329999948</v>
      </c>
      <c r="R77" s="25">
        <v>0</v>
      </c>
      <c r="S77" s="25">
        <f t="shared" si="3"/>
        <v>207993.21329999948</v>
      </c>
    </row>
    <row r="78" spans="1:19" x14ac:dyDescent="0.25">
      <c r="A78" s="19" t="s">
        <v>114</v>
      </c>
      <c r="B78" s="20">
        <v>2328</v>
      </c>
      <c r="C78" s="21">
        <v>587.16999999999996</v>
      </c>
      <c r="D78" s="21">
        <v>370.64</v>
      </c>
      <c r="E78" s="21">
        <v>216.53</v>
      </c>
      <c r="F78" s="22">
        <v>2956.83</v>
      </c>
      <c r="G78" s="22">
        <v>3172.68</v>
      </c>
      <c r="H78" s="22">
        <v>1782899.8716</v>
      </c>
      <c r="I78" s="22">
        <v>4507.8999999999996</v>
      </c>
      <c r="J78" s="22"/>
      <c r="K78" s="22">
        <v>459.6</v>
      </c>
      <c r="L78" s="22">
        <v>53.7</v>
      </c>
      <c r="M78" s="25">
        <v>1780957.9746319039</v>
      </c>
      <c r="N78" s="25">
        <v>1941.8969680960813</v>
      </c>
      <c r="O78" s="25">
        <v>1782899.8716</v>
      </c>
      <c r="P78" s="25">
        <v>1542989.2999999996</v>
      </c>
      <c r="Q78" s="25">
        <f t="shared" si="2"/>
        <v>237968.67463190435</v>
      </c>
      <c r="R78" s="25">
        <v>1941.8969680960813</v>
      </c>
      <c r="S78" s="25">
        <f t="shared" si="3"/>
        <v>239910.57160000043</v>
      </c>
    </row>
    <row r="79" spans="1:19" x14ac:dyDescent="0.25">
      <c r="A79" s="19" t="s">
        <v>115</v>
      </c>
      <c r="B79" s="20">
        <v>2329</v>
      </c>
      <c r="C79" s="21">
        <v>602.29</v>
      </c>
      <c r="D79" s="21">
        <v>358.61</v>
      </c>
      <c r="E79" s="21">
        <v>243.68</v>
      </c>
      <c r="F79" s="22">
        <v>2956.83</v>
      </c>
      <c r="G79" s="22">
        <v>3172.68</v>
      </c>
      <c r="H79" s="22">
        <v>1833467.4687000001</v>
      </c>
      <c r="I79" s="22">
        <v>4299</v>
      </c>
      <c r="J79" s="22"/>
      <c r="K79" s="22">
        <v>406.9</v>
      </c>
      <c r="L79" s="22">
        <v>329.4</v>
      </c>
      <c r="M79" s="25">
        <v>1822184.8239439342</v>
      </c>
      <c r="N79" s="25">
        <v>11282.644756065993</v>
      </c>
      <c r="O79" s="25">
        <v>1833467.4687000001</v>
      </c>
      <c r="P79" s="25">
        <v>1748605.3899999997</v>
      </c>
      <c r="Q79" s="25">
        <f t="shared" si="2"/>
        <v>73579.433943934506</v>
      </c>
      <c r="R79" s="25">
        <v>11282.644756065993</v>
      </c>
      <c r="S79" s="25">
        <f t="shared" si="3"/>
        <v>84862.078700000493</v>
      </c>
    </row>
    <row r="80" spans="1:19" x14ac:dyDescent="0.25">
      <c r="A80" s="19" t="s">
        <v>116</v>
      </c>
      <c r="B80" s="20">
        <v>2330</v>
      </c>
      <c r="C80" s="21">
        <v>402.88000000000005</v>
      </c>
      <c r="D80" s="21">
        <v>239.27999999999997</v>
      </c>
      <c r="E80" s="21">
        <v>163.60000000000002</v>
      </c>
      <c r="F80" s="22">
        <v>2956.83</v>
      </c>
      <c r="G80" s="22">
        <v>3172.68</v>
      </c>
      <c r="H80" s="22">
        <v>1226560.7304</v>
      </c>
      <c r="I80" s="22">
        <v>3056.8</v>
      </c>
      <c r="J80" s="22"/>
      <c r="K80" s="22">
        <v>333.7</v>
      </c>
      <c r="L80" s="22">
        <v>106.9</v>
      </c>
      <c r="M80" s="25">
        <v>1222481.634414685</v>
      </c>
      <c r="N80" s="25">
        <v>4079.0959853149302</v>
      </c>
      <c r="O80" s="25">
        <v>1226560.7304</v>
      </c>
      <c r="P80" s="25">
        <v>1190749.0399999998</v>
      </c>
      <c r="Q80" s="25">
        <f t="shared" si="2"/>
        <v>31732.594414685154</v>
      </c>
      <c r="R80" s="25">
        <v>4079.0959853149302</v>
      </c>
      <c r="S80" s="25">
        <f t="shared" si="3"/>
        <v>35811.690400000087</v>
      </c>
    </row>
    <row r="81" spans="1:19" x14ac:dyDescent="0.25">
      <c r="A81" s="19" t="s">
        <v>117</v>
      </c>
      <c r="B81" s="20">
        <v>2331</v>
      </c>
      <c r="C81" s="21">
        <v>626.28</v>
      </c>
      <c r="D81" s="21">
        <v>399.43999999999994</v>
      </c>
      <c r="E81" s="21">
        <v>226.84000000000003</v>
      </c>
      <c r="F81" s="22">
        <v>2956.83</v>
      </c>
      <c r="G81" s="22">
        <v>3172.68</v>
      </c>
      <c r="H81" s="22">
        <v>1900766.9063999997</v>
      </c>
      <c r="I81" s="22">
        <v>5076.7</v>
      </c>
      <c r="J81" s="22">
        <v>143.9</v>
      </c>
      <c r="K81" s="22">
        <v>744.5</v>
      </c>
      <c r="L81" s="22">
        <v>567.69999999999993</v>
      </c>
      <c r="M81" s="25">
        <v>1825748.5490437655</v>
      </c>
      <c r="N81" s="25">
        <v>23267.177218074135</v>
      </c>
      <c r="O81" s="25">
        <v>1849015.7262618397</v>
      </c>
      <c r="P81" s="25">
        <v>1756538.2600000002</v>
      </c>
      <c r="Q81" s="25">
        <f t="shared" si="2"/>
        <v>69210.289043765282</v>
      </c>
      <c r="R81" s="25">
        <v>23267.177218074135</v>
      </c>
      <c r="S81" s="25">
        <f t="shared" si="3"/>
        <v>92477.466261839421</v>
      </c>
    </row>
    <row r="82" spans="1:19" x14ac:dyDescent="0.25">
      <c r="A82" s="19" t="s">
        <v>118</v>
      </c>
      <c r="B82" s="20">
        <v>2332</v>
      </c>
      <c r="C82" s="21">
        <v>434.06000000000006</v>
      </c>
      <c r="D82" s="21">
        <v>261.13</v>
      </c>
      <c r="E82" s="21">
        <v>172.93</v>
      </c>
      <c r="F82" s="22">
        <v>2956.83</v>
      </c>
      <c r="G82" s="22">
        <v>3172.68</v>
      </c>
      <c r="H82" s="22">
        <v>1320768.5703</v>
      </c>
      <c r="I82" s="22">
        <v>2976.5</v>
      </c>
      <c r="J82" s="22"/>
      <c r="K82" s="22">
        <v>277.2</v>
      </c>
      <c r="L82" s="22">
        <v>106.30000000000001</v>
      </c>
      <c r="M82" s="25">
        <v>1316888.5825135065</v>
      </c>
      <c r="N82" s="25">
        <v>3879.9877864934756</v>
      </c>
      <c r="O82" s="25">
        <v>1320768.5703</v>
      </c>
      <c r="P82" s="25">
        <v>1215468.5100000002</v>
      </c>
      <c r="Q82" s="25">
        <f t="shared" si="2"/>
        <v>101420.07251350628</v>
      </c>
      <c r="R82" s="25">
        <v>3879.9877864934756</v>
      </c>
      <c r="S82" s="25">
        <f t="shared" si="3"/>
        <v>105300.06029999976</v>
      </c>
    </row>
    <row r="83" spans="1:19" x14ac:dyDescent="0.25">
      <c r="A83" s="19" t="s">
        <v>119</v>
      </c>
      <c r="B83" s="20">
        <v>2333</v>
      </c>
      <c r="C83" s="21">
        <v>697.87003000000004</v>
      </c>
      <c r="D83" s="21">
        <v>384.89003000000002</v>
      </c>
      <c r="E83" s="21">
        <v>312.98</v>
      </c>
      <c r="F83" s="22">
        <v>2956.83</v>
      </c>
      <c r="G83" s="22">
        <v>3172.68</v>
      </c>
      <c r="H83" s="22">
        <v>2131039.7738049002</v>
      </c>
      <c r="I83" s="22">
        <v>4668.1000000000004</v>
      </c>
      <c r="J83" s="22"/>
      <c r="K83" s="22">
        <v>491</v>
      </c>
      <c r="L83" s="22">
        <v>616.39999999999986</v>
      </c>
      <c r="M83" s="25">
        <v>2107382.8740580338</v>
      </c>
      <c r="N83" s="25">
        <v>23656.8997468665</v>
      </c>
      <c r="O83" s="25">
        <v>2131039.7738049002</v>
      </c>
      <c r="P83" s="25">
        <v>2152717.1599999997</v>
      </c>
      <c r="Q83" s="25">
        <f t="shared" si="2"/>
        <v>-45334.285941965878</v>
      </c>
      <c r="R83" s="25">
        <v>23656.8997468665</v>
      </c>
      <c r="S83" s="25">
        <f t="shared" si="3"/>
        <v>-21677.386195099378</v>
      </c>
    </row>
    <row r="84" spans="1:19" x14ac:dyDescent="0.25">
      <c r="A84" s="19" t="s">
        <v>120</v>
      </c>
      <c r="B84" s="20">
        <v>2334</v>
      </c>
      <c r="C84" s="21">
        <v>436.97</v>
      </c>
      <c r="D84" s="21">
        <v>263.55</v>
      </c>
      <c r="E84" s="21">
        <v>173.42000000000002</v>
      </c>
      <c r="F84" s="22">
        <v>2956.83</v>
      </c>
      <c r="G84" s="22">
        <v>3172.68</v>
      </c>
      <c r="H84" s="22">
        <v>1329478.7121000001</v>
      </c>
      <c r="I84" s="22">
        <v>3267.8</v>
      </c>
      <c r="J84" s="22"/>
      <c r="K84" s="22">
        <v>450.9</v>
      </c>
      <c r="L84" s="22">
        <v>334.5</v>
      </c>
      <c r="M84" s="25">
        <v>1314509.9211480822</v>
      </c>
      <c r="N84" s="25">
        <v>14968.790951917972</v>
      </c>
      <c r="O84" s="25">
        <v>1329478.7121000001</v>
      </c>
      <c r="P84" s="25">
        <v>1154695.1900000002</v>
      </c>
      <c r="Q84" s="25">
        <f t="shared" si="2"/>
        <v>159814.73114808206</v>
      </c>
      <c r="R84" s="25">
        <v>14968.790951917972</v>
      </c>
      <c r="S84" s="25">
        <f t="shared" si="3"/>
        <v>174783.52210000003</v>
      </c>
    </row>
    <row r="85" spans="1:19" x14ac:dyDescent="0.25">
      <c r="A85" s="19" t="s">
        <v>121</v>
      </c>
      <c r="B85" s="20">
        <v>2335</v>
      </c>
      <c r="C85" s="21">
        <v>1274.01</v>
      </c>
      <c r="D85" s="21">
        <v>769.31000000000006</v>
      </c>
      <c r="E85" s="21">
        <v>504.7</v>
      </c>
      <c r="F85" s="22">
        <v>2956.83</v>
      </c>
      <c r="G85" s="22">
        <v>3172.68</v>
      </c>
      <c r="H85" s="22">
        <v>3875970.4833</v>
      </c>
      <c r="I85" s="22">
        <v>9146.2999999999993</v>
      </c>
      <c r="J85" s="22">
        <v>132.1</v>
      </c>
      <c r="K85" s="22">
        <v>1178.0999999999999</v>
      </c>
      <c r="L85" s="22">
        <v>941.7</v>
      </c>
      <c r="M85" s="25">
        <v>3781121.9917229563</v>
      </c>
      <c r="N85" s="25">
        <v>40237.751156698003</v>
      </c>
      <c r="O85" s="25">
        <v>3821359.7428796543</v>
      </c>
      <c r="P85" s="25">
        <v>3663408.1</v>
      </c>
      <c r="Q85" s="25">
        <f t="shared" si="2"/>
        <v>117713.89172295621</v>
      </c>
      <c r="R85" s="25">
        <v>40237.751156698003</v>
      </c>
      <c r="S85" s="25">
        <f t="shared" si="3"/>
        <v>157951.64287965422</v>
      </c>
    </row>
    <row r="86" spans="1:19" x14ac:dyDescent="0.25">
      <c r="A86" s="19" t="s">
        <v>122</v>
      </c>
      <c r="B86" s="20">
        <v>2336</v>
      </c>
      <c r="C86" s="21">
        <v>658.15</v>
      </c>
      <c r="D86" s="21">
        <v>380.39000000000004</v>
      </c>
      <c r="E86" s="21">
        <v>277.76</v>
      </c>
      <c r="F86" s="22">
        <v>2956.83</v>
      </c>
      <c r="G86" s="22">
        <v>3172.68</v>
      </c>
      <c r="H86" s="22">
        <v>2005992.1605</v>
      </c>
      <c r="I86" s="22">
        <v>4337.7</v>
      </c>
      <c r="J86" s="22"/>
      <c r="K86" s="22">
        <v>410.5</v>
      </c>
      <c r="L86" s="22">
        <v>331.09999999999997</v>
      </c>
      <c r="M86" s="25">
        <v>1993693.2313481399</v>
      </c>
      <c r="N86" s="25">
        <v>12298.929151860049</v>
      </c>
      <c r="O86" s="25">
        <v>2005992.1605</v>
      </c>
      <c r="P86" s="25">
        <v>1837135.2200000002</v>
      </c>
      <c r="Q86" s="25">
        <f t="shared" si="2"/>
        <v>156558.01134813973</v>
      </c>
      <c r="R86" s="25">
        <v>12298.929151860049</v>
      </c>
      <c r="S86" s="25">
        <f t="shared" si="3"/>
        <v>168856.94049999976</v>
      </c>
    </row>
    <row r="87" spans="1:19" x14ac:dyDescent="0.25">
      <c r="A87" s="19" t="s">
        <v>123</v>
      </c>
      <c r="B87" s="20">
        <v>2337</v>
      </c>
      <c r="C87" s="21">
        <v>480.97</v>
      </c>
      <c r="D87" s="21">
        <v>290.86</v>
      </c>
      <c r="E87" s="21">
        <v>190.11</v>
      </c>
      <c r="F87" s="22">
        <v>2956.83</v>
      </c>
      <c r="G87" s="22">
        <v>3172.68</v>
      </c>
      <c r="H87" s="22">
        <v>1463181.7686000001</v>
      </c>
      <c r="I87" s="22">
        <v>2342.5</v>
      </c>
      <c r="J87" s="22"/>
      <c r="K87" s="22">
        <v>269.69</v>
      </c>
      <c r="L87" s="22">
        <v>255.60000000000002</v>
      </c>
      <c r="M87" s="25">
        <v>1448320.2445559925</v>
      </c>
      <c r="N87" s="25">
        <v>14861.524044007607</v>
      </c>
      <c r="O87" s="25">
        <v>1463181.7686000001</v>
      </c>
      <c r="P87" s="25">
        <v>1295801.3899999999</v>
      </c>
      <c r="Q87" s="25">
        <f t="shared" si="2"/>
        <v>152518.85455599264</v>
      </c>
      <c r="R87" s="25">
        <v>14861.524044007607</v>
      </c>
      <c r="S87" s="25">
        <f t="shared" si="3"/>
        <v>167380.37860000026</v>
      </c>
    </row>
    <row r="88" spans="1:19" x14ac:dyDescent="0.25">
      <c r="A88" s="19" t="s">
        <v>124</v>
      </c>
      <c r="B88" s="20">
        <v>2339</v>
      </c>
      <c r="C88" s="21">
        <v>461.49</v>
      </c>
      <c r="D88" s="21">
        <v>273.81</v>
      </c>
      <c r="E88" s="21">
        <v>187.68</v>
      </c>
      <c r="F88" s="22">
        <v>2956.83</v>
      </c>
      <c r="G88" s="22">
        <v>3172.68</v>
      </c>
      <c r="H88" s="22">
        <v>1405058.2046999999</v>
      </c>
      <c r="I88" s="22">
        <v>2627.8</v>
      </c>
      <c r="J88" s="22"/>
      <c r="K88" s="22">
        <v>277.7</v>
      </c>
      <c r="L88" s="22">
        <v>46.4</v>
      </c>
      <c r="M88" s="25">
        <v>1402728.1108619873</v>
      </c>
      <c r="N88" s="25">
        <v>2330.0938380125194</v>
      </c>
      <c r="O88" s="25">
        <v>1405058.2046999999</v>
      </c>
      <c r="P88" s="25">
        <v>1362663.2999999998</v>
      </c>
      <c r="Q88" s="25">
        <f t="shared" si="2"/>
        <v>40064.810861987527</v>
      </c>
      <c r="R88" s="25">
        <v>2330.0938380125194</v>
      </c>
      <c r="S88" s="25">
        <f t="shared" si="3"/>
        <v>42394.90470000005</v>
      </c>
    </row>
    <row r="89" spans="1:19" x14ac:dyDescent="0.25">
      <c r="A89" s="19" t="s">
        <v>125</v>
      </c>
      <c r="B89" s="20">
        <v>2340</v>
      </c>
      <c r="C89" s="21">
        <v>651.47</v>
      </c>
      <c r="D89" s="21">
        <v>402.46000000000004</v>
      </c>
      <c r="E89" s="21">
        <v>249.01</v>
      </c>
      <c r="F89" s="22">
        <v>2956.83</v>
      </c>
      <c r="G89" s="22">
        <v>3172.68</v>
      </c>
      <c r="H89" s="22">
        <v>1980034.8485999999</v>
      </c>
      <c r="I89" s="22">
        <v>4296.5</v>
      </c>
      <c r="J89" s="22"/>
      <c r="K89" s="22">
        <v>391.8</v>
      </c>
      <c r="L89" s="22">
        <v>146.1</v>
      </c>
      <c r="M89" s="25">
        <v>1974593.1450952883</v>
      </c>
      <c r="N89" s="25">
        <v>5441.7035047115296</v>
      </c>
      <c r="O89" s="25">
        <v>1980034.8485999999</v>
      </c>
      <c r="P89" s="25">
        <v>1811945.35</v>
      </c>
      <c r="Q89" s="25">
        <f t="shared" si="2"/>
        <v>162647.79509528819</v>
      </c>
      <c r="R89" s="25">
        <v>5441.7035047115296</v>
      </c>
      <c r="S89" s="25">
        <f t="shared" si="3"/>
        <v>168089.49859999973</v>
      </c>
    </row>
    <row r="90" spans="1:19" x14ac:dyDescent="0.25">
      <c r="A90" s="19" t="s">
        <v>126</v>
      </c>
      <c r="B90" s="20">
        <v>2341</v>
      </c>
      <c r="C90" s="21">
        <v>859.07999999999993</v>
      </c>
      <c r="D90" s="21">
        <v>519.14</v>
      </c>
      <c r="E90" s="21">
        <v>339.94</v>
      </c>
      <c r="F90" s="22">
        <v>2956.83</v>
      </c>
      <c r="G90" s="22">
        <v>3172.68</v>
      </c>
      <c r="H90" s="22">
        <v>2613529.5653999997</v>
      </c>
      <c r="I90" s="22">
        <v>6017.7</v>
      </c>
      <c r="J90" s="22"/>
      <c r="K90" s="22">
        <v>676.3</v>
      </c>
      <c r="L90" s="22">
        <v>342.69999999999993</v>
      </c>
      <c r="M90" s="25">
        <v>2599302.6492360313</v>
      </c>
      <c r="N90" s="25">
        <v>14226.91616396835</v>
      </c>
      <c r="O90" s="25">
        <v>2613529.5653999997</v>
      </c>
      <c r="P90" s="25">
        <v>2316671.6499999994</v>
      </c>
      <c r="Q90" s="25">
        <f t="shared" si="2"/>
        <v>282630.9992360319</v>
      </c>
      <c r="R90" s="25">
        <v>14226.91616396835</v>
      </c>
      <c r="S90" s="25">
        <f t="shared" si="3"/>
        <v>296857.91540000023</v>
      </c>
    </row>
    <row r="91" spans="1:19" x14ac:dyDescent="0.25">
      <c r="A91" s="19" t="s">
        <v>127</v>
      </c>
      <c r="B91" s="20">
        <v>2342</v>
      </c>
      <c r="C91" s="21">
        <v>827.88999999999987</v>
      </c>
      <c r="D91" s="21">
        <v>533.54999999999995</v>
      </c>
      <c r="E91" s="21">
        <v>294.34000000000003</v>
      </c>
      <c r="F91" s="22">
        <v>2956.83</v>
      </c>
      <c r="G91" s="22">
        <v>3172.68</v>
      </c>
      <c r="H91" s="22">
        <v>2511463.2777</v>
      </c>
      <c r="I91" s="22">
        <v>4180.7</v>
      </c>
      <c r="J91" s="22">
        <v>169.6</v>
      </c>
      <c r="K91" s="22">
        <v>396</v>
      </c>
      <c r="L91" s="22">
        <v>107.9</v>
      </c>
      <c r="M91" s="25">
        <v>2408678.132755755</v>
      </c>
      <c r="N91" s="25">
        <v>5071.4100875524691</v>
      </c>
      <c r="O91" s="25">
        <v>2413749.5428433074</v>
      </c>
      <c r="P91" s="25">
        <v>2061926.0800000005</v>
      </c>
      <c r="Q91" s="25">
        <f t="shared" si="2"/>
        <v>346752.05275575444</v>
      </c>
      <c r="R91" s="25">
        <v>5071.4100875524691</v>
      </c>
      <c r="S91" s="25">
        <f t="shared" si="3"/>
        <v>351823.46284330689</v>
      </c>
    </row>
    <row r="92" spans="1:19" x14ac:dyDescent="0.25">
      <c r="A92" s="19" t="s">
        <v>128</v>
      </c>
      <c r="B92" s="20">
        <v>2343</v>
      </c>
      <c r="C92" s="21">
        <v>632.5</v>
      </c>
      <c r="D92" s="21">
        <v>387.55</v>
      </c>
      <c r="E92" s="21">
        <v>244.95</v>
      </c>
      <c r="F92" s="22">
        <v>2956.83</v>
      </c>
      <c r="G92" s="22">
        <v>3172.68</v>
      </c>
      <c r="H92" s="22">
        <v>1923067.4325000001</v>
      </c>
      <c r="I92" s="22">
        <v>4483.3</v>
      </c>
      <c r="J92" s="22"/>
      <c r="K92" s="22">
        <v>417.1</v>
      </c>
      <c r="L92" s="22">
        <v>174</v>
      </c>
      <c r="M92" s="25">
        <v>1916952.1263199514</v>
      </c>
      <c r="N92" s="25">
        <v>6115.3061800487785</v>
      </c>
      <c r="O92" s="25">
        <v>1923067.4325000001</v>
      </c>
      <c r="P92" s="25">
        <v>1746429.7699999998</v>
      </c>
      <c r="Q92" s="25">
        <f t="shared" si="2"/>
        <v>170522.35631995159</v>
      </c>
      <c r="R92" s="25">
        <v>6115.3061800487785</v>
      </c>
      <c r="S92" s="25">
        <f t="shared" si="3"/>
        <v>176637.66250000038</v>
      </c>
    </row>
    <row r="93" spans="1:19" x14ac:dyDescent="0.25">
      <c r="A93" s="19" t="s">
        <v>129</v>
      </c>
      <c r="B93" s="20">
        <v>2345</v>
      </c>
      <c r="C93" s="21">
        <v>465.91999999999996</v>
      </c>
      <c r="D93" s="21">
        <v>289.39999999999998</v>
      </c>
      <c r="E93" s="21">
        <v>176.51999999999998</v>
      </c>
      <c r="F93" s="22">
        <v>2956.83</v>
      </c>
      <c r="G93" s="22">
        <v>3172.68</v>
      </c>
      <c r="H93" s="22">
        <v>1415748.0755999999</v>
      </c>
      <c r="I93" s="22">
        <v>3580.5</v>
      </c>
      <c r="J93" s="22"/>
      <c r="K93" s="22">
        <v>514.70000000000005</v>
      </c>
      <c r="L93" s="22">
        <v>247</v>
      </c>
      <c r="M93" s="25">
        <v>1404265.3024383283</v>
      </c>
      <c r="N93" s="25">
        <v>11482.773161671614</v>
      </c>
      <c r="O93" s="25">
        <v>1415748.0755999999</v>
      </c>
      <c r="P93" s="25">
        <v>1342459.3800000001</v>
      </c>
      <c r="Q93" s="25">
        <f t="shared" si="2"/>
        <v>61805.922438328154</v>
      </c>
      <c r="R93" s="25">
        <v>11482.773161671614</v>
      </c>
      <c r="S93" s="25">
        <f t="shared" si="3"/>
        <v>73288.695599999774</v>
      </c>
    </row>
    <row r="94" spans="1:19" x14ac:dyDescent="0.25">
      <c r="A94" s="19" t="s">
        <v>130</v>
      </c>
      <c r="B94" s="20">
        <v>2346</v>
      </c>
      <c r="C94" s="21">
        <v>655.24</v>
      </c>
      <c r="D94" s="21">
        <v>395.28999999999996</v>
      </c>
      <c r="E94" s="21">
        <v>259.95</v>
      </c>
      <c r="F94" s="22">
        <v>2956.83</v>
      </c>
      <c r="G94" s="22">
        <v>3172.68</v>
      </c>
      <c r="H94" s="22">
        <v>1993543.4966999998</v>
      </c>
      <c r="I94" s="22">
        <v>4518.3999999999996</v>
      </c>
      <c r="J94" s="22"/>
      <c r="K94" s="22">
        <v>407.6</v>
      </c>
      <c r="L94" s="22">
        <v>99.9</v>
      </c>
      <c r="M94" s="25">
        <v>1989975.2996394169</v>
      </c>
      <c r="N94" s="25">
        <v>3568.1970605828296</v>
      </c>
      <c r="O94" s="25">
        <v>1993543.4966999998</v>
      </c>
      <c r="P94" s="25">
        <v>1778640.8599999999</v>
      </c>
      <c r="Q94" s="25">
        <f t="shared" si="2"/>
        <v>211334.43963941699</v>
      </c>
      <c r="R94" s="25">
        <v>3568.1970605828296</v>
      </c>
      <c r="S94" s="25">
        <f t="shared" si="3"/>
        <v>214902.63669999983</v>
      </c>
    </row>
    <row r="95" spans="1:19" x14ac:dyDescent="0.25">
      <c r="A95" s="19" t="s">
        <v>131</v>
      </c>
      <c r="B95" s="20">
        <v>2351</v>
      </c>
      <c r="C95" s="21">
        <v>730.11999999999989</v>
      </c>
      <c r="D95" s="21">
        <v>442.40999999999997</v>
      </c>
      <c r="E95" s="21">
        <v>287.70999999999998</v>
      </c>
      <c r="F95" s="22">
        <v>2956.83</v>
      </c>
      <c r="G95" s="22">
        <v>3172.68</v>
      </c>
      <c r="H95" s="22">
        <v>2220942.9230999998</v>
      </c>
      <c r="I95" s="22">
        <v>3988.6</v>
      </c>
      <c r="J95" s="22">
        <v>428.3</v>
      </c>
      <c r="K95" s="22">
        <v>326.39999999999998</v>
      </c>
      <c r="L95" s="22">
        <v>137.19999999999999</v>
      </c>
      <c r="M95" s="25">
        <v>2001423.7243725013</v>
      </c>
      <c r="N95" s="25">
        <v>4604.2458245394564</v>
      </c>
      <c r="O95" s="25">
        <v>2006027.9701970408</v>
      </c>
      <c r="P95" s="25">
        <v>1753854.4499999997</v>
      </c>
      <c r="Q95" s="25">
        <f t="shared" si="2"/>
        <v>247569.27437250153</v>
      </c>
      <c r="R95" s="25">
        <v>4604.2458245394564</v>
      </c>
      <c r="S95" s="25">
        <f t="shared" si="3"/>
        <v>252173.52019704098</v>
      </c>
    </row>
    <row r="96" spans="1:19" x14ac:dyDescent="0.25">
      <c r="A96" s="19" t="s">
        <v>132</v>
      </c>
      <c r="B96" s="20">
        <v>2352</v>
      </c>
      <c r="C96" s="21">
        <v>561.42000000000007</v>
      </c>
      <c r="D96" s="21">
        <v>323.55</v>
      </c>
      <c r="E96" s="21">
        <v>237.86999999999998</v>
      </c>
      <c r="F96" s="22">
        <v>2956.83</v>
      </c>
      <c r="G96" s="22">
        <v>3172.68</v>
      </c>
      <c r="H96" s="22">
        <v>1711367.7380999997</v>
      </c>
      <c r="I96" s="22">
        <v>2974.9</v>
      </c>
      <c r="J96" s="22">
        <v>723.4</v>
      </c>
      <c r="K96" s="22">
        <v>447.4</v>
      </c>
      <c r="L96" s="22">
        <v>171.6</v>
      </c>
      <c r="M96" s="25">
        <v>1370030.7845870315</v>
      </c>
      <c r="N96" s="25">
        <v>8189.5302146193253</v>
      </c>
      <c r="O96" s="25">
        <v>1378220.3148016508</v>
      </c>
      <c r="P96" s="25">
        <v>1192932.54</v>
      </c>
      <c r="Q96" s="25">
        <f t="shared" si="2"/>
        <v>177098.24458703143</v>
      </c>
      <c r="R96" s="25">
        <v>8189.5302146193253</v>
      </c>
      <c r="S96" s="25">
        <f t="shared" si="3"/>
        <v>185287.77480165075</v>
      </c>
    </row>
    <row r="97" spans="1:19" x14ac:dyDescent="0.25">
      <c r="A97" s="19" t="s">
        <v>133</v>
      </c>
      <c r="B97" s="20">
        <v>2404</v>
      </c>
      <c r="C97" s="21">
        <v>711.4799999999999</v>
      </c>
      <c r="D97" s="21">
        <v>429.03999999999996</v>
      </c>
      <c r="E97" s="21">
        <v>282.44</v>
      </c>
      <c r="F97" s="22">
        <v>2956.83</v>
      </c>
      <c r="G97" s="22">
        <v>3172.68</v>
      </c>
      <c r="H97" s="22">
        <v>2164690.0823999997</v>
      </c>
      <c r="I97" s="22">
        <v>3851.9</v>
      </c>
      <c r="J97" s="22">
        <v>214.2</v>
      </c>
      <c r="K97" s="22">
        <v>393.3</v>
      </c>
      <c r="L97" s="22">
        <v>465.8</v>
      </c>
      <c r="M97" s="25">
        <v>2032066.209809568</v>
      </c>
      <c r="N97" s="25">
        <v>19622.864739446759</v>
      </c>
      <c r="O97" s="25">
        <v>2051689.0745490147</v>
      </c>
      <c r="P97" s="25">
        <v>1892569.9600000004</v>
      </c>
      <c r="Q97" s="25">
        <f t="shared" si="2"/>
        <v>139496.24980956758</v>
      </c>
      <c r="R97" s="25">
        <v>19622.864739446759</v>
      </c>
      <c r="S97" s="25">
        <f t="shared" si="3"/>
        <v>159119.11454901434</v>
      </c>
    </row>
    <row r="98" spans="1:19" x14ac:dyDescent="0.25">
      <c r="A98" s="19" t="s">
        <v>134</v>
      </c>
      <c r="B98" s="20">
        <v>2405</v>
      </c>
      <c r="C98" s="21">
        <v>758.03</v>
      </c>
      <c r="D98" s="21">
        <v>453.84000000000003</v>
      </c>
      <c r="E98" s="21">
        <v>304.19</v>
      </c>
      <c r="F98" s="22">
        <v>2956.83</v>
      </c>
      <c r="G98" s="22">
        <v>3172.68</v>
      </c>
      <c r="H98" s="22">
        <v>2307025.2564000003</v>
      </c>
      <c r="I98" s="22">
        <v>3877.9</v>
      </c>
      <c r="J98" s="22">
        <v>140.19999999999999</v>
      </c>
      <c r="K98" s="22">
        <v>400.9</v>
      </c>
      <c r="L98" s="22">
        <v>490.29999999999995</v>
      </c>
      <c r="M98" s="25">
        <v>2204560.8162862845</v>
      </c>
      <c r="N98" s="25">
        <v>22761.656018371134</v>
      </c>
      <c r="O98" s="25">
        <v>2227322.4723046557</v>
      </c>
      <c r="P98" s="25">
        <v>1937810.1999999995</v>
      </c>
      <c r="Q98" s="25">
        <f t="shared" si="2"/>
        <v>266750.61628628499</v>
      </c>
      <c r="R98" s="25">
        <v>22761.656018371134</v>
      </c>
      <c r="S98" s="25">
        <f t="shared" si="3"/>
        <v>289512.2723046561</v>
      </c>
    </row>
    <row r="99" spans="1:19" x14ac:dyDescent="0.25">
      <c r="A99" s="19" t="s">
        <v>135</v>
      </c>
      <c r="B99" s="20">
        <v>2406</v>
      </c>
      <c r="C99" s="21">
        <v>748.99999999999989</v>
      </c>
      <c r="D99" s="21">
        <v>450.95999999999992</v>
      </c>
      <c r="E99" s="21">
        <v>298.03999999999996</v>
      </c>
      <c r="F99" s="22">
        <v>2956.83</v>
      </c>
      <c r="G99" s="22">
        <v>3172.68</v>
      </c>
      <c r="H99" s="22">
        <v>2278997.6039999994</v>
      </c>
      <c r="I99" s="22">
        <v>4378.2</v>
      </c>
      <c r="J99" s="22"/>
      <c r="K99" s="22">
        <v>397.1</v>
      </c>
      <c r="L99" s="22">
        <v>123.29999999999998</v>
      </c>
      <c r="M99" s="25">
        <v>2273806.6292403745</v>
      </c>
      <c r="N99" s="25">
        <v>5190.9747596248008</v>
      </c>
      <c r="O99" s="25">
        <v>2278997.6039999994</v>
      </c>
      <c r="P99" s="25">
        <v>2053607.56</v>
      </c>
      <c r="Q99" s="25">
        <f t="shared" si="2"/>
        <v>220199.06924037449</v>
      </c>
      <c r="R99" s="25">
        <v>5190.9747596248008</v>
      </c>
      <c r="S99" s="25">
        <f t="shared" si="3"/>
        <v>225390.0439999993</v>
      </c>
    </row>
    <row r="100" spans="1:19" x14ac:dyDescent="0.25">
      <c r="A100" s="19" t="s">
        <v>136</v>
      </c>
      <c r="B100" s="20">
        <v>6164</v>
      </c>
      <c r="C100" s="21">
        <v>473.07079600000003</v>
      </c>
      <c r="D100" s="21">
        <v>273.040796</v>
      </c>
      <c r="E100" s="21">
        <v>200.03</v>
      </c>
      <c r="F100" s="22">
        <v>2956.83</v>
      </c>
      <c r="G100" s="22">
        <v>3172.68</v>
      </c>
      <c r="H100" s="22">
        <v>1441966.3972366799</v>
      </c>
      <c r="I100" s="22">
        <v>2437.62</v>
      </c>
      <c r="J100" s="22">
        <v>29.3</v>
      </c>
      <c r="K100" s="22">
        <v>272.10000000000002</v>
      </c>
      <c r="L100" s="22">
        <v>153.19999999999999</v>
      </c>
      <c r="M100" s="25">
        <v>1416563.6189203646</v>
      </c>
      <c r="N100" s="25">
        <v>8375.7954254762753</v>
      </c>
      <c r="O100" s="25">
        <v>1424939.4143458409</v>
      </c>
      <c r="P100" s="25">
        <v>1295263.1299999999</v>
      </c>
      <c r="Q100" s="25">
        <f t="shared" si="2"/>
        <v>121300.48892036476</v>
      </c>
      <c r="R100" s="25">
        <v>8375.7954254762753</v>
      </c>
      <c r="S100" s="25">
        <f t="shared" si="3"/>
        <v>129676.28434584104</v>
      </c>
    </row>
    <row r="101" spans="1:19" x14ac:dyDescent="0.25">
      <c r="A101" s="19" t="s">
        <v>137</v>
      </c>
      <c r="B101" s="20">
        <v>2408</v>
      </c>
      <c r="C101" s="21">
        <v>743.76</v>
      </c>
      <c r="D101" s="21">
        <v>447.95000000000005</v>
      </c>
      <c r="E101" s="21">
        <v>295.81</v>
      </c>
      <c r="F101" s="22">
        <v>2956.83</v>
      </c>
      <c r="G101" s="22">
        <v>3172.68</v>
      </c>
      <c r="H101" s="22">
        <v>2263022.4693</v>
      </c>
      <c r="I101" s="22">
        <v>4322.6000000000004</v>
      </c>
      <c r="J101" s="22">
        <v>90.9</v>
      </c>
      <c r="K101" s="22">
        <v>394.5</v>
      </c>
      <c r="L101" s="22">
        <v>87.5</v>
      </c>
      <c r="M101" s="25">
        <v>2212878.1375554553</v>
      </c>
      <c r="N101" s="25">
        <v>3609.694557714728</v>
      </c>
      <c r="O101" s="25">
        <v>2216487.8321131701</v>
      </c>
      <c r="P101" s="25">
        <v>1957918.4000000001</v>
      </c>
      <c r="Q101" s="25">
        <f t="shared" si="2"/>
        <v>254959.73755545518</v>
      </c>
      <c r="R101" s="25">
        <v>3609.694557714728</v>
      </c>
      <c r="S101" s="25">
        <f t="shared" si="3"/>
        <v>258569.43211316993</v>
      </c>
    </row>
    <row r="102" spans="1:19" x14ac:dyDescent="0.25">
      <c r="A102" s="19" t="s">
        <v>138</v>
      </c>
      <c r="B102" s="20">
        <v>2409</v>
      </c>
      <c r="C102" s="21">
        <v>729.03</v>
      </c>
      <c r="D102" s="21">
        <v>443.9</v>
      </c>
      <c r="E102" s="21">
        <v>285.13</v>
      </c>
      <c r="F102" s="22">
        <v>2956.83</v>
      </c>
      <c r="G102" s="22">
        <v>3172.68</v>
      </c>
      <c r="H102" s="22">
        <v>2217163.0853999997</v>
      </c>
      <c r="I102" s="22">
        <v>4430.3999999999996</v>
      </c>
      <c r="J102" s="22"/>
      <c r="K102" s="22">
        <v>394.2</v>
      </c>
      <c r="L102" s="22">
        <v>29.1</v>
      </c>
      <c r="M102" s="25">
        <v>2215980.9702933235</v>
      </c>
      <c r="N102" s="25">
        <v>1182.1151066764712</v>
      </c>
      <c r="O102" s="25">
        <v>2217163.0853999997</v>
      </c>
      <c r="P102" s="25">
        <v>2021567.6999999997</v>
      </c>
      <c r="Q102" s="25">
        <f t="shared" si="2"/>
        <v>194413.27029332379</v>
      </c>
      <c r="R102" s="25">
        <v>1182.1151066764712</v>
      </c>
      <c r="S102" s="25">
        <f t="shared" si="3"/>
        <v>195595.38540000026</v>
      </c>
    </row>
    <row r="103" spans="1:19" x14ac:dyDescent="0.25">
      <c r="A103" s="19" t="s">
        <v>139</v>
      </c>
      <c r="B103" s="20">
        <v>2410</v>
      </c>
      <c r="C103" s="21">
        <v>1059.3200000000002</v>
      </c>
      <c r="D103" s="21">
        <v>616.70000000000005</v>
      </c>
      <c r="E103" s="21">
        <v>442.62</v>
      </c>
      <c r="F103" s="22">
        <v>2956.83</v>
      </c>
      <c r="G103" s="22">
        <v>3172.68</v>
      </c>
      <c r="H103" s="22">
        <v>3227768.6825999999</v>
      </c>
      <c r="I103" s="22">
        <v>5409.3</v>
      </c>
      <c r="J103" s="22">
        <v>113.8</v>
      </c>
      <c r="K103" s="22">
        <v>554.79999999999995</v>
      </c>
      <c r="L103" s="22">
        <v>1846.1</v>
      </c>
      <c r="M103" s="25">
        <v>3088972.5198308751</v>
      </c>
      <c r="N103" s="25">
        <v>73810.84622969199</v>
      </c>
      <c r="O103" s="25">
        <v>3162783.3660605671</v>
      </c>
      <c r="P103" s="25">
        <v>3228411.3000000003</v>
      </c>
      <c r="Q103" s="25">
        <f t="shared" si="2"/>
        <v>-139438.78016912518</v>
      </c>
      <c r="R103" s="25">
        <v>73810.84622969199</v>
      </c>
      <c r="S103" s="25">
        <f t="shared" si="3"/>
        <v>-65627.933939433191</v>
      </c>
    </row>
    <row r="104" spans="1:19" x14ac:dyDescent="0.25">
      <c r="A104" s="19" t="s">
        <v>140</v>
      </c>
      <c r="B104" s="20">
        <v>2494</v>
      </c>
      <c r="C104" s="21">
        <v>246.64000000000001</v>
      </c>
      <c r="D104" s="21">
        <v>148.01</v>
      </c>
      <c r="E104" s="21">
        <v>98.63</v>
      </c>
      <c r="F104" s="22">
        <v>2956.83</v>
      </c>
      <c r="G104" s="22">
        <v>3172.68</v>
      </c>
      <c r="H104" s="22">
        <v>750561.83669999987</v>
      </c>
      <c r="I104" s="22">
        <v>1272.9000000000001</v>
      </c>
      <c r="J104" s="22"/>
      <c r="K104" s="22">
        <v>97</v>
      </c>
      <c r="L104" s="22">
        <v>0</v>
      </c>
      <c r="M104" s="25">
        <v>750561.83669999987</v>
      </c>
      <c r="N104" s="25">
        <v>0</v>
      </c>
      <c r="O104" s="25">
        <v>750561.83669999987</v>
      </c>
      <c r="P104" s="25">
        <v>660730.07999999996</v>
      </c>
      <c r="Q104" s="25">
        <f t="shared" si="2"/>
        <v>89831.756699999911</v>
      </c>
      <c r="R104" s="25">
        <v>0</v>
      </c>
      <c r="S104" s="25">
        <f t="shared" si="3"/>
        <v>89831.756699999911</v>
      </c>
    </row>
    <row r="105" spans="1:19" x14ac:dyDescent="0.25">
      <c r="A105" s="19" t="s">
        <v>141</v>
      </c>
      <c r="B105" s="20">
        <v>2495</v>
      </c>
      <c r="C105" s="21">
        <v>562.53</v>
      </c>
      <c r="D105" s="21">
        <v>337.61</v>
      </c>
      <c r="E105" s="21">
        <v>224.92000000000002</v>
      </c>
      <c r="F105" s="22">
        <v>2956.83</v>
      </c>
      <c r="G105" s="22">
        <v>3172.68</v>
      </c>
      <c r="H105" s="22">
        <v>1711854.5619000001</v>
      </c>
      <c r="I105" s="22">
        <v>3080.1</v>
      </c>
      <c r="J105" s="22"/>
      <c r="K105" s="22">
        <v>245.3</v>
      </c>
      <c r="L105" s="22">
        <v>128.9</v>
      </c>
      <c r="M105" s="25">
        <v>1706782.2760477685</v>
      </c>
      <c r="N105" s="25">
        <v>5072.2858522315473</v>
      </c>
      <c r="O105" s="25">
        <v>1711854.5619000001</v>
      </c>
      <c r="P105" s="25">
        <v>1573526.7800000003</v>
      </c>
      <c r="Q105" s="25">
        <f t="shared" si="2"/>
        <v>133255.49604776828</v>
      </c>
      <c r="R105" s="25">
        <v>5072.2858522315473</v>
      </c>
      <c r="S105" s="25">
        <f t="shared" si="3"/>
        <v>138327.78189999983</v>
      </c>
    </row>
    <row r="106" spans="1:19" x14ac:dyDescent="0.25">
      <c r="A106" s="19" t="s">
        <v>142</v>
      </c>
      <c r="B106" s="20">
        <v>2496</v>
      </c>
      <c r="C106" s="21">
        <v>498.34</v>
      </c>
      <c r="D106" s="21">
        <v>301.43</v>
      </c>
      <c r="E106" s="21">
        <v>196.91</v>
      </c>
      <c r="F106" s="22">
        <v>2956.83</v>
      </c>
      <c r="G106" s="22">
        <v>3172.68</v>
      </c>
      <c r="H106" s="22">
        <v>1516009.6857</v>
      </c>
      <c r="I106" s="22">
        <v>3116.8</v>
      </c>
      <c r="J106" s="22"/>
      <c r="K106" s="22">
        <v>251.4</v>
      </c>
      <c r="L106" s="22">
        <v>82.7</v>
      </c>
      <c r="M106" s="25">
        <v>1513084.9086055614</v>
      </c>
      <c r="N106" s="25">
        <v>2924.7770944386652</v>
      </c>
      <c r="O106" s="25">
        <v>1516009.6857</v>
      </c>
      <c r="P106" s="25">
        <v>1550919.9999999998</v>
      </c>
      <c r="Q106" s="25">
        <f t="shared" si="2"/>
        <v>-37835.091394438408</v>
      </c>
      <c r="R106" s="25">
        <v>2924.7770944386652</v>
      </c>
      <c r="S106" s="25">
        <f t="shared" si="3"/>
        <v>-34910.314299999744</v>
      </c>
    </row>
    <row r="107" spans="1:19" x14ac:dyDescent="0.25">
      <c r="A107" s="19" t="s">
        <v>143</v>
      </c>
      <c r="B107" s="20">
        <v>2498</v>
      </c>
      <c r="C107" s="21">
        <v>453.26999999999992</v>
      </c>
      <c r="D107" s="21">
        <v>274.41999999999996</v>
      </c>
      <c r="E107" s="21">
        <v>178.85</v>
      </c>
      <c r="F107" s="22">
        <v>2956.83</v>
      </c>
      <c r="G107" s="22">
        <v>3172.68</v>
      </c>
      <c r="H107" s="22">
        <v>1378847.1065999998</v>
      </c>
      <c r="I107" s="22">
        <v>2976.9</v>
      </c>
      <c r="J107" s="22"/>
      <c r="K107" s="22">
        <v>252.8</v>
      </c>
      <c r="L107" s="22">
        <v>215.6</v>
      </c>
      <c r="M107" s="25">
        <v>1371558.4271825606</v>
      </c>
      <c r="N107" s="25">
        <v>7288.6794174392353</v>
      </c>
      <c r="O107" s="25">
        <v>1378847.1065999998</v>
      </c>
      <c r="P107" s="25">
        <v>1358452.25</v>
      </c>
      <c r="Q107" s="25">
        <f t="shared" si="2"/>
        <v>13106.177182560554</v>
      </c>
      <c r="R107" s="25">
        <v>7288.6794174392353</v>
      </c>
      <c r="S107" s="25">
        <f t="shared" si="3"/>
        <v>20394.856599999788</v>
      </c>
    </row>
    <row r="108" spans="1:19" x14ac:dyDescent="0.25">
      <c r="A108" s="19" t="s">
        <v>144</v>
      </c>
      <c r="B108" s="20">
        <v>2500</v>
      </c>
      <c r="C108" s="21">
        <v>426.83000000000004</v>
      </c>
      <c r="D108" s="21">
        <v>259.17</v>
      </c>
      <c r="E108" s="21">
        <v>167.66</v>
      </c>
      <c r="F108" s="22">
        <v>2956.83</v>
      </c>
      <c r="G108" s="22">
        <v>3172.68</v>
      </c>
      <c r="H108" s="22">
        <v>1298253.1598999999</v>
      </c>
      <c r="I108" s="22">
        <v>2913.1</v>
      </c>
      <c r="J108" s="22"/>
      <c r="K108" s="22">
        <v>248.6</v>
      </c>
      <c r="L108" s="22">
        <v>294.40000000000003</v>
      </c>
      <c r="M108" s="25">
        <v>1288883.7768635147</v>
      </c>
      <c r="N108" s="25">
        <v>9369.3830364852292</v>
      </c>
      <c r="O108" s="25">
        <v>1298253.1598999999</v>
      </c>
      <c r="P108" s="25">
        <v>1235038.4700000004</v>
      </c>
      <c r="Q108" s="25">
        <f t="shared" si="2"/>
        <v>53845.306863514241</v>
      </c>
      <c r="R108" s="25">
        <v>9369.3830364852292</v>
      </c>
      <c r="S108" s="25">
        <f t="shared" si="3"/>
        <v>63214.689899999474</v>
      </c>
    </row>
    <row r="109" spans="1:19" x14ac:dyDescent="0.25">
      <c r="A109" s="19" t="s">
        <v>145</v>
      </c>
      <c r="B109" s="20">
        <v>2501</v>
      </c>
      <c r="C109" s="21">
        <v>547.88</v>
      </c>
      <c r="D109" s="21">
        <v>331.04999999999995</v>
      </c>
      <c r="E109" s="21">
        <v>216.83</v>
      </c>
      <c r="F109" s="22">
        <v>2956.83</v>
      </c>
      <c r="G109" s="22">
        <v>3172.68</v>
      </c>
      <c r="H109" s="22">
        <v>1666790.7758999998</v>
      </c>
      <c r="I109" s="22">
        <v>3066.9</v>
      </c>
      <c r="J109" s="22">
        <v>42.7</v>
      </c>
      <c r="K109" s="22">
        <v>237.4</v>
      </c>
      <c r="L109" s="22">
        <v>104.1</v>
      </c>
      <c r="M109" s="25">
        <v>1640125.9591213507</v>
      </c>
      <c r="N109" s="25">
        <v>3829.5830069314907</v>
      </c>
      <c r="O109" s="25">
        <v>1643955.5421282821</v>
      </c>
      <c r="P109" s="25">
        <v>1538386.6400000001</v>
      </c>
      <c r="Q109" s="25">
        <f t="shared" si="2"/>
        <v>101739.31912135053</v>
      </c>
      <c r="R109" s="25">
        <v>3829.5830069314907</v>
      </c>
      <c r="S109" s="25">
        <f t="shared" si="3"/>
        <v>105568.90212828203</v>
      </c>
    </row>
    <row r="110" spans="1:19" x14ac:dyDescent="0.25">
      <c r="A110" s="19" t="s">
        <v>146</v>
      </c>
      <c r="B110" s="20">
        <v>2507</v>
      </c>
      <c r="C110" s="21">
        <v>399.9</v>
      </c>
      <c r="D110" s="21">
        <v>240.60999999999999</v>
      </c>
      <c r="E110" s="21">
        <v>159.29</v>
      </c>
      <c r="F110" s="22">
        <v>2956.83</v>
      </c>
      <c r="G110" s="22">
        <v>3172.68</v>
      </c>
      <c r="H110" s="22">
        <v>1216819.0634999999</v>
      </c>
      <c r="I110" s="22">
        <v>2105.6</v>
      </c>
      <c r="J110" s="22">
        <v>162.80000000000001</v>
      </c>
      <c r="K110" s="22">
        <v>201.3</v>
      </c>
      <c r="L110" s="22">
        <v>283.7</v>
      </c>
      <c r="M110" s="25">
        <v>1119851.5884927656</v>
      </c>
      <c r="N110" s="25">
        <v>10429.281620731907</v>
      </c>
      <c r="O110" s="25">
        <v>1130280.8701134974</v>
      </c>
      <c r="P110" s="25">
        <v>1087357.19</v>
      </c>
      <c r="Q110" s="25">
        <f t="shared" si="2"/>
        <v>32494.398492765613</v>
      </c>
      <c r="R110" s="25">
        <v>10429.281620731907</v>
      </c>
      <c r="S110" s="25">
        <f t="shared" si="3"/>
        <v>42923.680113497518</v>
      </c>
    </row>
    <row r="111" spans="1:19" x14ac:dyDescent="0.25">
      <c r="A111" s="19" t="s">
        <v>147</v>
      </c>
      <c r="B111" s="20">
        <v>2508</v>
      </c>
      <c r="C111" s="21">
        <v>654.15</v>
      </c>
      <c r="D111" s="21">
        <v>402.12</v>
      </c>
      <c r="E111" s="21">
        <v>252.02999999999997</v>
      </c>
      <c r="F111" s="22">
        <v>2956.83</v>
      </c>
      <c r="G111" s="22">
        <v>3172.68</v>
      </c>
      <c r="H111" s="22">
        <v>1988611.0199999998</v>
      </c>
      <c r="I111" s="22">
        <v>3014.9</v>
      </c>
      <c r="J111" s="22">
        <v>293.60000000000002</v>
      </c>
      <c r="K111" s="22">
        <v>246.6</v>
      </c>
      <c r="L111" s="22">
        <v>112.6</v>
      </c>
      <c r="M111" s="25">
        <v>1808002.2579504051</v>
      </c>
      <c r="N111" s="25">
        <v>4540.0821815264917</v>
      </c>
      <c r="O111" s="25">
        <v>1812542.3401319317</v>
      </c>
      <c r="P111" s="25">
        <v>1755957.41</v>
      </c>
      <c r="Q111" s="25">
        <f t="shared" si="2"/>
        <v>52044.847950405208</v>
      </c>
      <c r="R111" s="25">
        <v>4540.0821815264917</v>
      </c>
      <c r="S111" s="25">
        <f t="shared" si="3"/>
        <v>56584.930131931702</v>
      </c>
    </row>
    <row r="112" spans="1:19" x14ac:dyDescent="0.25">
      <c r="A112" s="19" t="s">
        <v>148</v>
      </c>
      <c r="B112" s="20">
        <v>2511</v>
      </c>
      <c r="C112" s="21">
        <v>470.76</v>
      </c>
      <c r="D112" s="21">
        <v>281.54999999999995</v>
      </c>
      <c r="E112" s="21">
        <v>189.21</v>
      </c>
      <c r="F112" s="22">
        <v>2956.83</v>
      </c>
      <c r="G112" s="22">
        <v>3172.68</v>
      </c>
      <c r="H112" s="22">
        <v>1432798.2693</v>
      </c>
      <c r="I112" s="22">
        <v>2518.3000000000002</v>
      </c>
      <c r="J112" s="22"/>
      <c r="K112" s="22">
        <v>277.60000000000002</v>
      </c>
      <c r="L112" s="22">
        <v>163.9</v>
      </c>
      <c r="M112" s="25">
        <v>1424105.2494494696</v>
      </c>
      <c r="N112" s="25">
        <v>8693.0198505305343</v>
      </c>
      <c r="O112" s="25">
        <v>1432798.2693</v>
      </c>
      <c r="P112" s="25">
        <v>1314816.08</v>
      </c>
      <c r="Q112" s="25">
        <f t="shared" si="2"/>
        <v>109289.16944946954</v>
      </c>
      <c r="R112" s="25">
        <v>8693.0198505305343</v>
      </c>
      <c r="S112" s="25">
        <f t="shared" si="3"/>
        <v>117982.18930000007</v>
      </c>
    </row>
    <row r="113" spans="1:19" x14ac:dyDescent="0.25">
      <c r="A113" s="19" t="s">
        <v>149</v>
      </c>
      <c r="B113" s="20">
        <v>2512</v>
      </c>
      <c r="C113" s="21">
        <v>484.57</v>
      </c>
      <c r="D113" s="21">
        <v>288.22000000000003</v>
      </c>
      <c r="E113" s="21">
        <v>196.35</v>
      </c>
      <c r="F113" s="22">
        <v>2956.83</v>
      </c>
      <c r="G113" s="22">
        <v>3172.68</v>
      </c>
      <c r="H113" s="22">
        <v>1475173.2606000002</v>
      </c>
      <c r="I113" s="22">
        <v>2603.6999999999998</v>
      </c>
      <c r="J113" s="22"/>
      <c r="K113" s="22">
        <v>275.62</v>
      </c>
      <c r="L113" s="22">
        <v>45.3</v>
      </c>
      <c r="M113" s="25">
        <v>1472758.4667015339</v>
      </c>
      <c r="N113" s="25">
        <v>2414.7938984662551</v>
      </c>
      <c r="O113" s="25">
        <v>1475173.2606000002</v>
      </c>
      <c r="P113" s="25">
        <v>1362050.69</v>
      </c>
      <c r="Q113" s="25">
        <f t="shared" si="2"/>
        <v>110707.77670153393</v>
      </c>
      <c r="R113" s="25">
        <v>2414.7938984662551</v>
      </c>
      <c r="S113" s="25">
        <f t="shared" si="3"/>
        <v>113122.5706000002</v>
      </c>
    </row>
    <row r="114" spans="1:19" x14ac:dyDescent="0.25">
      <c r="A114" s="19" t="s">
        <v>150</v>
      </c>
      <c r="B114" s="20">
        <v>2513</v>
      </c>
      <c r="C114" s="21">
        <v>588.46999999999991</v>
      </c>
      <c r="D114" s="21">
        <v>356.17999999999995</v>
      </c>
      <c r="E114" s="21">
        <v>232.29000000000002</v>
      </c>
      <c r="F114" s="22">
        <v>2956.83</v>
      </c>
      <c r="G114" s="22">
        <v>3172.68</v>
      </c>
      <c r="H114" s="22">
        <v>1790145.5466</v>
      </c>
      <c r="I114" s="22">
        <v>3172.4</v>
      </c>
      <c r="J114" s="22"/>
      <c r="K114" s="22">
        <v>248.5</v>
      </c>
      <c r="L114" s="22">
        <v>44</v>
      </c>
      <c r="M114" s="25">
        <v>1788366.6242992508</v>
      </c>
      <c r="N114" s="25">
        <v>1778.9223007493299</v>
      </c>
      <c r="O114" s="25">
        <v>1790145.5466</v>
      </c>
      <c r="P114" s="25">
        <v>1458393.9600000002</v>
      </c>
      <c r="Q114" s="25">
        <f t="shared" si="2"/>
        <v>329972.66429925058</v>
      </c>
      <c r="R114" s="25">
        <v>1778.9223007493299</v>
      </c>
      <c r="S114" s="25">
        <f t="shared" si="3"/>
        <v>331751.58659999992</v>
      </c>
    </row>
    <row r="115" spans="1:19" x14ac:dyDescent="0.25">
      <c r="A115" s="19" t="s">
        <v>151</v>
      </c>
      <c r="B115" s="20">
        <v>2514</v>
      </c>
      <c r="C115" s="21">
        <v>571.86999999999989</v>
      </c>
      <c r="D115" s="21">
        <v>330.93999999999994</v>
      </c>
      <c r="E115" s="21">
        <v>240.93</v>
      </c>
      <c r="F115" s="22">
        <v>2956.83</v>
      </c>
      <c r="G115" s="22">
        <v>3172.68</v>
      </c>
      <c r="H115" s="22">
        <v>1742927.1125999999</v>
      </c>
      <c r="I115" s="22">
        <v>3037.9</v>
      </c>
      <c r="J115" s="22"/>
      <c r="K115" s="22">
        <v>246.2</v>
      </c>
      <c r="L115" s="22">
        <v>174.5</v>
      </c>
      <c r="M115" s="25">
        <v>1735829.4276909032</v>
      </c>
      <c r="N115" s="25">
        <v>7097.6849090967098</v>
      </c>
      <c r="O115" s="25">
        <v>1742927.1125999999</v>
      </c>
      <c r="P115" s="25">
        <v>1643255.9500000002</v>
      </c>
      <c r="Q115" s="25">
        <f t="shared" si="2"/>
        <v>92573.477690903004</v>
      </c>
      <c r="R115" s="25">
        <v>7097.6849090967098</v>
      </c>
      <c r="S115" s="25">
        <f t="shared" si="3"/>
        <v>99671.16259999972</v>
      </c>
    </row>
    <row r="116" spans="1:19" x14ac:dyDescent="0.25">
      <c r="A116" s="19" t="s">
        <v>152</v>
      </c>
      <c r="B116" s="20">
        <v>2515</v>
      </c>
      <c r="C116" s="21">
        <v>320.40000000000003</v>
      </c>
      <c r="D116" s="21">
        <v>192.75000000000003</v>
      </c>
      <c r="E116" s="21">
        <v>127.65</v>
      </c>
      <c r="F116" s="22">
        <v>2956.83</v>
      </c>
      <c r="G116" s="22">
        <v>3172.68</v>
      </c>
      <c r="H116" s="22">
        <v>974921.58450000011</v>
      </c>
      <c r="I116" s="22">
        <v>1490.3</v>
      </c>
      <c r="J116" s="22"/>
      <c r="K116" s="22">
        <v>124.5</v>
      </c>
      <c r="L116" s="22">
        <v>131</v>
      </c>
      <c r="M116" s="25">
        <v>968848.2359042574</v>
      </c>
      <c r="N116" s="25">
        <v>6073.3485957427047</v>
      </c>
      <c r="O116" s="25">
        <v>974921.58450000011</v>
      </c>
      <c r="P116" s="25">
        <v>915307.55999999982</v>
      </c>
      <c r="Q116" s="25">
        <f t="shared" si="2"/>
        <v>53540.675904257572</v>
      </c>
      <c r="R116" s="25">
        <v>6073.3485957427047</v>
      </c>
      <c r="S116" s="25">
        <f t="shared" si="3"/>
        <v>59614.024500000276</v>
      </c>
    </row>
    <row r="117" spans="1:19" x14ac:dyDescent="0.25">
      <c r="A117" s="19" t="s">
        <v>153</v>
      </c>
      <c r="B117" s="20">
        <v>2516</v>
      </c>
      <c r="C117" s="21">
        <v>509.33</v>
      </c>
      <c r="D117" s="21">
        <v>308.38</v>
      </c>
      <c r="E117" s="21">
        <v>200.95</v>
      </c>
      <c r="F117" s="22">
        <v>2956.83</v>
      </c>
      <c r="G117" s="22">
        <v>3172.68</v>
      </c>
      <c r="H117" s="22">
        <v>1549377.2814</v>
      </c>
      <c r="I117" s="22">
        <v>2518.98</v>
      </c>
      <c r="J117" s="22"/>
      <c r="K117" s="22">
        <v>275.7</v>
      </c>
      <c r="L117" s="22">
        <v>136.80000000000001</v>
      </c>
      <c r="M117" s="25">
        <v>1541503.9983640665</v>
      </c>
      <c r="N117" s="25">
        <v>7873.2830359334166</v>
      </c>
      <c r="O117" s="25">
        <v>1549377.2814</v>
      </c>
      <c r="P117" s="25">
        <v>1365215.83</v>
      </c>
      <c r="Q117" s="25">
        <f t="shared" si="2"/>
        <v>176288.1683640664</v>
      </c>
      <c r="R117" s="25">
        <v>7873.2830359334166</v>
      </c>
      <c r="S117" s="25">
        <f t="shared" si="3"/>
        <v>184161.45139999982</v>
      </c>
    </row>
    <row r="118" spans="1:19" x14ac:dyDescent="0.25">
      <c r="A118" s="19" t="s">
        <v>154</v>
      </c>
      <c r="B118" s="20">
        <v>2517</v>
      </c>
      <c r="C118" s="21">
        <v>495.64</v>
      </c>
      <c r="D118" s="21">
        <v>298.89</v>
      </c>
      <c r="E118" s="21">
        <v>196.75</v>
      </c>
      <c r="F118" s="22">
        <v>2956.83</v>
      </c>
      <c r="G118" s="22">
        <v>3172.68</v>
      </c>
      <c r="H118" s="22">
        <v>1507991.7086999998</v>
      </c>
      <c r="I118" s="22">
        <v>2362.8000000000002</v>
      </c>
      <c r="J118" s="22"/>
      <c r="K118" s="22">
        <v>185.4</v>
      </c>
      <c r="L118" s="22">
        <v>161.1</v>
      </c>
      <c r="M118" s="25">
        <v>1500988.4758098752</v>
      </c>
      <c r="N118" s="25">
        <v>7003.2328901246947</v>
      </c>
      <c r="O118" s="25">
        <v>1507991.7086999998</v>
      </c>
      <c r="P118" s="25">
        <v>1300657.7500000002</v>
      </c>
      <c r="Q118" s="25">
        <f t="shared" si="2"/>
        <v>200330.72580987494</v>
      </c>
      <c r="R118" s="25">
        <v>7003.2328901246947</v>
      </c>
      <c r="S118" s="25">
        <f t="shared" si="3"/>
        <v>207333.95869999964</v>
      </c>
    </row>
    <row r="119" spans="1:19" x14ac:dyDescent="0.25">
      <c r="A119" s="19" t="s">
        <v>155</v>
      </c>
      <c r="B119" s="20">
        <v>2519</v>
      </c>
      <c r="C119" s="21">
        <v>350.04</v>
      </c>
      <c r="D119" s="21">
        <v>201.77</v>
      </c>
      <c r="E119" s="21">
        <v>148.27000000000001</v>
      </c>
      <c r="F119" s="22">
        <v>2956.83</v>
      </c>
      <c r="G119" s="22">
        <v>3172.68</v>
      </c>
      <c r="H119" s="22">
        <v>1067012.8526999999</v>
      </c>
      <c r="I119" s="22">
        <v>1872.2</v>
      </c>
      <c r="J119" s="22"/>
      <c r="K119" s="22">
        <v>147.80000000000001</v>
      </c>
      <c r="L119" s="22">
        <v>139.69999999999999</v>
      </c>
      <c r="M119" s="25">
        <v>1061591.8112141232</v>
      </c>
      <c r="N119" s="25">
        <v>5421.0414858767708</v>
      </c>
      <c r="O119" s="25">
        <v>1067012.8526999999</v>
      </c>
      <c r="P119" s="25">
        <v>963956.15999999992</v>
      </c>
      <c r="Q119" s="25">
        <f t="shared" si="2"/>
        <v>97635.651214123238</v>
      </c>
      <c r="R119" s="25">
        <v>5421.0414858767708</v>
      </c>
      <c r="S119" s="25">
        <f t="shared" si="3"/>
        <v>103056.69270000001</v>
      </c>
    </row>
    <row r="120" spans="1:19" x14ac:dyDescent="0.25">
      <c r="A120" s="19" t="s">
        <v>156</v>
      </c>
      <c r="B120" s="20">
        <v>2520</v>
      </c>
      <c r="C120" s="21">
        <v>326.25000000000006</v>
      </c>
      <c r="D120" s="21">
        <v>190.65</v>
      </c>
      <c r="E120" s="21">
        <v>135.60000000000002</v>
      </c>
      <c r="F120" s="22">
        <v>2956.83</v>
      </c>
      <c r="G120" s="22">
        <v>3172.68</v>
      </c>
      <c r="H120" s="22">
        <v>993935.0475000001</v>
      </c>
      <c r="I120" s="22">
        <v>1600.5</v>
      </c>
      <c r="J120" s="22"/>
      <c r="K120" s="22">
        <v>120.02</v>
      </c>
      <c r="L120" s="22">
        <v>0</v>
      </c>
      <c r="M120" s="25">
        <v>993935.0475000001</v>
      </c>
      <c r="N120" s="25">
        <v>0</v>
      </c>
      <c r="O120" s="25">
        <v>993935.0475000001</v>
      </c>
      <c r="P120" s="25">
        <v>890231.05000000016</v>
      </c>
      <c r="Q120" s="25">
        <f t="shared" si="2"/>
        <v>103703.99749999994</v>
      </c>
      <c r="R120" s="25">
        <v>0</v>
      </c>
      <c r="S120" s="25">
        <f t="shared" si="3"/>
        <v>103703.99749999994</v>
      </c>
    </row>
    <row r="121" spans="1:19" x14ac:dyDescent="0.25">
      <c r="A121" s="19" t="s">
        <v>157</v>
      </c>
      <c r="B121" s="20">
        <v>2521</v>
      </c>
      <c r="C121" s="21">
        <v>290.96000000000004</v>
      </c>
      <c r="D121" s="21">
        <v>175</v>
      </c>
      <c r="E121" s="21">
        <v>115.96000000000001</v>
      </c>
      <c r="F121" s="22">
        <v>2956.83</v>
      </c>
      <c r="G121" s="22">
        <v>3172.68</v>
      </c>
      <c r="H121" s="22">
        <v>885349.22279999999</v>
      </c>
      <c r="I121" s="22">
        <v>1268.9000000000001</v>
      </c>
      <c r="J121" s="22"/>
      <c r="K121" s="22">
        <v>97</v>
      </c>
      <c r="L121" s="22">
        <v>0</v>
      </c>
      <c r="M121" s="25">
        <v>885349.22279999999</v>
      </c>
      <c r="N121" s="25">
        <v>0</v>
      </c>
      <c r="O121" s="25">
        <v>885349.22279999999</v>
      </c>
      <c r="P121" s="25">
        <v>749288.63</v>
      </c>
      <c r="Q121" s="25">
        <f t="shared" si="2"/>
        <v>136060.59279999998</v>
      </c>
      <c r="R121" s="25">
        <v>0</v>
      </c>
      <c r="S121" s="25">
        <f t="shared" si="3"/>
        <v>136060.59279999998</v>
      </c>
    </row>
    <row r="122" spans="1:19" x14ac:dyDescent="0.25">
      <c r="A122" s="19" t="s">
        <v>158</v>
      </c>
      <c r="B122" s="20">
        <v>2522</v>
      </c>
      <c r="C122" s="21">
        <v>515.72</v>
      </c>
      <c r="D122" s="21">
        <v>309.35000000000002</v>
      </c>
      <c r="E122" s="21">
        <v>206.37</v>
      </c>
      <c r="F122" s="22">
        <v>2956.83</v>
      </c>
      <c r="G122" s="22">
        <v>3172.68</v>
      </c>
      <c r="H122" s="22">
        <v>1569441.3321</v>
      </c>
      <c r="I122" s="22">
        <v>2936.4</v>
      </c>
      <c r="J122" s="22"/>
      <c r="K122" s="22">
        <v>248.7</v>
      </c>
      <c r="L122" s="22">
        <v>304.3</v>
      </c>
      <c r="M122" s="25">
        <v>1557934.3636528496</v>
      </c>
      <c r="N122" s="25">
        <v>11506.968447150462</v>
      </c>
      <c r="O122" s="25">
        <v>1569441.3321</v>
      </c>
      <c r="P122" s="25">
        <v>1478623.9799999995</v>
      </c>
      <c r="Q122" s="25">
        <f t="shared" si="2"/>
        <v>79310.383652850054</v>
      </c>
      <c r="R122" s="25">
        <v>11506.968447150462</v>
      </c>
      <c r="S122" s="25">
        <f t="shared" si="3"/>
        <v>90817.352100000513</v>
      </c>
    </row>
    <row r="123" spans="1:19" x14ac:dyDescent="0.25">
      <c r="A123" s="19" t="s">
        <v>159</v>
      </c>
      <c r="B123" s="20">
        <v>2523</v>
      </c>
      <c r="C123" s="21">
        <v>467.02</v>
      </c>
      <c r="D123" s="21">
        <v>285.33</v>
      </c>
      <c r="E123" s="21">
        <v>181.69</v>
      </c>
      <c r="F123" s="22">
        <v>2956.83</v>
      </c>
      <c r="G123" s="22">
        <v>3172.68</v>
      </c>
      <c r="H123" s="22">
        <v>1420116.5330999999</v>
      </c>
      <c r="I123" s="22">
        <v>2040.5</v>
      </c>
      <c r="J123" s="22">
        <v>268.5</v>
      </c>
      <c r="K123" s="22">
        <v>183.7</v>
      </c>
      <c r="L123" s="22">
        <v>311.7</v>
      </c>
      <c r="M123" s="25">
        <v>1243979.4862227174</v>
      </c>
      <c r="N123" s="25">
        <v>12447.513894778491</v>
      </c>
      <c r="O123" s="25">
        <v>1256427.0001174959</v>
      </c>
      <c r="P123" s="25">
        <v>1291353.03</v>
      </c>
      <c r="Q123" s="25">
        <f t="shared" si="2"/>
        <v>-47373.543777282583</v>
      </c>
      <c r="R123" s="25">
        <v>12447.513894778491</v>
      </c>
      <c r="S123" s="25">
        <f t="shared" si="3"/>
        <v>-34926.029882504095</v>
      </c>
    </row>
    <row r="124" spans="1:19" x14ac:dyDescent="0.25">
      <c r="A124" s="19" t="s">
        <v>160</v>
      </c>
      <c r="B124" s="20">
        <v>2525</v>
      </c>
      <c r="C124" s="21">
        <v>190.29</v>
      </c>
      <c r="D124" s="21">
        <v>114.47999999999999</v>
      </c>
      <c r="E124" s="21">
        <v>75.81</v>
      </c>
      <c r="F124" s="22">
        <v>2956.83</v>
      </c>
      <c r="G124" s="22">
        <v>3172.68</v>
      </c>
      <c r="H124" s="22">
        <v>579018.76919999998</v>
      </c>
      <c r="I124" s="22">
        <v>1004.8</v>
      </c>
      <c r="J124" s="22">
        <v>234.4</v>
      </c>
      <c r="K124" s="22">
        <v>97.2</v>
      </c>
      <c r="L124" s="22">
        <v>41.9</v>
      </c>
      <c r="M124" s="25">
        <v>468378.04144199361</v>
      </c>
      <c r="N124" s="25">
        <v>1377.3789184330385</v>
      </c>
      <c r="O124" s="25">
        <v>469755.42036042665</v>
      </c>
      <c r="P124" s="25">
        <v>434994.13999999996</v>
      </c>
      <c r="Q124" s="25">
        <f t="shared" si="2"/>
        <v>33383.901441993657</v>
      </c>
      <c r="R124" s="25">
        <v>1377.3789184330385</v>
      </c>
      <c r="S124" s="25">
        <f t="shared" si="3"/>
        <v>34761.280360426696</v>
      </c>
    </row>
    <row r="125" spans="1:19" x14ac:dyDescent="0.25">
      <c r="A125" s="19" t="s">
        <v>161</v>
      </c>
      <c r="B125" s="20">
        <v>2526</v>
      </c>
      <c r="C125" s="21">
        <v>417.4</v>
      </c>
      <c r="D125" s="21">
        <v>251.69</v>
      </c>
      <c r="E125" s="21">
        <v>165.71</v>
      </c>
      <c r="F125" s="22">
        <v>2956.83</v>
      </c>
      <c r="G125" s="22">
        <v>3172.68</v>
      </c>
      <c r="H125" s="22">
        <v>1269949.3454999998</v>
      </c>
      <c r="I125" s="22">
        <v>1449.8</v>
      </c>
      <c r="J125" s="22">
        <v>544.20000000000005</v>
      </c>
      <c r="K125" s="22">
        <v>146.69999999999999</v>
      </c>
      <c r="L125" s="22">
        <v>54.6</v>
      </c>
      <c r="M125" s="25">
        <v>921669.87766384659</v>
      </c>
      <c r="N125" s="25">
        <v>2319.5096180091045</v>
      </c>
      <c r="O125" s="25">
        <v>923989.38728185568</v>
      </c>
      <c r="P125" s="25">
        <v>847778.04000000015</v>
      </c>
      <c r="Q125" s="25">
        <f t="shared" si="2"/>
        <v>73891.83766384644</v>
      </c>
      <c r="R125" s="25">
        <v>2319.5096180091045</v>
      </c>
      <c r="S125" s="25">
        <f t="shared" si="3"/>
        <v>76211.347281855546</v>
      </c>
    </row>
    <row r="126" spans="1:19" x14ac:dyDescent="0.25">
      <c r="A126" s="19" t="s">
        <v>162</v>
      </c>
      <c r="B126" s="20">
        <v>2528</v>
      </c>
      <c r="C126" s="21">
        <v>540.79</v>
      </c>
      <c r="D126" s="21">
        <v>325.39</v>
      </c>
      <c r="E126" s="21">
        <v>215.4</v>
      </c>
      <c r="F126" s="22">
        <v>2956.83</v>
      </c>
      <c r="G126" s="22">
        <v>3172.68</v>
      </c>
      <c r="H126" s="22">
        <v>1645518.1856999998</v>
      </c>
      <c r="I126" s="22">
        <v>3033.2</v>
      </c>
      <c r="J126" s="22"/>
      <c r="K126" s="22">
        <v>242.1</v>
      </c>
      <c r="L126" s="22">
        <v>159.30000000000001</v>
      </c>
      <c r="M126" s="25">
        <v>1639448.9883373289</v>
      </c>
      <c r="N126" s="25">
        <v>6069.1973626709105</v>
      </c>
      <c r="O126" s="25">
        <v>1645518.1856999998</v>
      </c>
      <c r="P126" s="25">
        <v>1547266.1900000002</v>
      </c>
      <c r="Q126" s="25">
        <f t="shared" si="2"/>
        <v>92182.798337328713</v>
      </c>
      <c r="R126" s="25">
        <v>6069.1973626709105</v>
      </c>
      <c r="S126" s="25">
        <f t="shared" si="3"/>
        <v>98251.995699999621</v>
      </c>
    </row>
    <row r="127" spans="1:19" x14ac:dyDescent="0.25">
      <c r="A127" s="19" t="s">
        <v>163</v>
      </c>
      <c r="B127" s="20">
        <v>2542</v>
      </c>
      <c r="C127" s="21">
        <v>138.79</v>
      </c>
      <c r="D127" s="21">
        <v>84.17</v>
      </c>
      <c r="E127" s="21">
        <v>54.620000000000005</v>
      </c>
      <c r="F127" s="22">
        <v>2956.83</v>
      </c>
      <c r="G127" s="22">
        <v>3172.68</v>
      </c>
      <c r="H127" s="22">
        <v>422168.16269999999</v>
      </c>
      <c r="I127" s="22">
        <v>1316.1</v>
      </c>
      <c r="J127" s="22"/>
      <c r="K127" s="22">
        <v>210.7</v>
      </c>
      <c r="L127" s="22">
        <v>0</v>
      </c>
      <c r="M127" s="25">
        <v>422168.16269999999</v>
      </c>
      <c r="N127" s="25">
        <v>0</v>
      </c>
      <c r="O127" s="25">
        <v>422168.16269999999</v>
      </c>
      <c r="P127" s="25">
        <v>380261.87000000011</v>
      </c>
      <c r="Q127" s="25">
        <f t="shared" si="2"/>
        <v>41906.292699999874</v>
      </c>
      <c r="R127" s="25">
        <v>0</v>
      </c>
      <c r="S127" s="25">
        <f t="shared" si="3"/>
        <v>41906.292699999874</v>
      </c>
    </row>
    <row r="128" spans="1:19" x14ac:dyDescent="0.25">
      <c r="A128" s="19" t="s">
        <v>164</v>
      </c>
      <c r="B128" s="20">
        <v>2536</v>
      </c>
      <c r="C128" s="21">
        <v>239.52000000000004</v>
      </c>
      <c r="D128" s="21">
        <v>143.78000000000003</v>
      </c>
      <c r="E128" s="21">
        <v>95.740000000000009</v>
      </c>
      <c r="F128" s="22">
        <v>2956.83</v>
      </c>
      <c r="G128" s="22">
        <v>3172.68</v>
      </c>
      <c r="H128" s="22">
        <v>728885.40060000005</v>
      </c>
      <c r="I128" s="22">
        <v>991.4</v>
      </c>
      <c r="J128" s="22"/>
      <c r="K128" s="22">
        <v>119.2</v>
      </c>
      <c r="L128" s="22">
        <v>537.09999999999991</v>
      </c>
      <c r="M128" s="25">
        <v>701395.85588408739</v>
      </c>
      <c r="N128" s="25">
        <v>27489.544715912678</v>
      </c>
      <c r="O128" s="25">
        <v>728885.40060000005</v>
      </c>
      <c r="P128" s="25">
        <v>640537.05000000005</v>
      </c>
      <c r="Q128" s="25">
        <f t="shared" si="2"/>
        <v>60858.805884087342</v>
      </c>
      <c r="R128" s="25">
        <v>27489.544715912678</v>
      </c>
      <c r="S128" s="25">
        <f t="shared" si="3"/>
        <v>88348.35060000002</v>
      </c>
    </row>
    <row r="129" spans="1:19" x14ac:dyDescent="0.25">
      <c r="A129" s="19" t="s">
        <v>165</v>
      </c>
      <c r="B129" s="20">
        <v>2564</v>
      </c>
      <c r="C129" s="21">
        <v>67</v>
      </c>
      <c r="D129" s="21">
        <v>37.92</v>
      </c>
      <c r="E129" s="21">
        <v>29.08</v>
      </c>
      <c r="F129" s="22">
        <v>2956.83</v>
      </c>
      <c r="G129" s="22">
        <v>3172.68</v>
      </c>
      <c r="H129" s="22">
        <v>204384.52799999999</v>
      </c>
      <c r="I129" s="22">
        <v>361.6</v>
      </c>
      <c r="J129" s="22"/>
      <c r="K129" s="22">
        <v>45.6</v>
      </c>
      <c r="L129" s="22">
        <v>45</v>
      </c>
      <c r="M129" s="25">
        <v>201851.44028173253</v>
      </c>
      <c r="N129" s="25">
        <v>2533.0877182674499</v>
      </c>
      <c r="O129" s="25">
        <v>204384.52799999999</v>
      </c>
      <c r="P129" s="25">
        <v>194266.23999999996</v>
      </c>
      <c r="Q129" s="25">
        <f t="shared" si="2"/>
        <v>7585.2002817325701</v>
      </c>
      <c r="R129" s="25">
        <v>2533.0877182674499</v>
      </c>
      <c r="S129" s="25">
        <f t="shared" si="3"/>
        <v>10118.28800000002</v>
      </c>
    </row>
    <row r="130" spans="1:19" x14ac:dyDescent="0.25">
      <c r="A130" s="19" t="s">
        <v>166</v>
      </c>
      <c r="B130" s="20">
        <v>2566</v>
      </c>
      <c r="C130" s="21">
        <v>60.89</v>
      </c>
      <c r="D130" s="21">
        <v>35.910000000000004</v>
      </c>
      <c r="E130" s="21">
        <v>24.979999999999997</v>
      </c>
      <c r="F130" s="22">
        <v>2956.83</v>
      </c>
      <c r="G130" s="22">
        <v>3172.68</v>
      </c>
      <c r="H130" s="22">
        <v>185433.31170000002</v>
      </c>
      <c r="I130" s="22">
        <v>352.4</v>
      </c>
      <c r="J130" s="22"/>
      <c r="K130" s="22">
        <v>45.7</v>
      </c>
      <c r="L130" s="22">
        <v>57.4</v>
      </c>
      <c r="M130" s="25">
        <v>182451.69566496828</v>
      </c>
      <c r="N130" s="25">
        <v>2981.61603503174</v>
      </c>
      <c r="O130" s="25">
        <v>185433.31170000002</v>
      </c>
      <c r="P130" s="25">
        <v>160140.28000000006</v>
      </c>
      <c r="Q130" s="25">
        <f t="shared" si="2"/>
        <v>22311.415664968226</v>
      </c>
      <c r="R130" s="25">
        <v>2981.61603503174</v>
      </c>
      <c r="S130" s="25">
        <f t="shared" si="3"/>
        <v>25293.031699999967</v>
      </c>
    </row>
    <row r="131" spans="1:19" x14ac:dyDescent="0.25">
      <c r="A131" s="19" t="s">
        <v>167</v>
      </c>
      <c r="B131" s="20">
        <v>2569</v>
      </c>
      <c r="C131" s="21">
        <v>475.84</v>
      </c>
      <c r="D131" s="21">
        <v>285.96000000000004</v>
      </c>
      <c r="E131" s="21">
        <v>189.88</v>
      </c>
      <c r="F131" s="22">
        <v>2956.83</v>
      </c>
      <c r="G131" s="22">
        <v>3172.68</v>
      </c>
      <c r="H131" s="22">
        <v>1447963.5852000001</v>
      </c>
      <c r="I131" s="22">
        <v>3014.35</v>
      </c>
      <c r="J131" s="22"/>
      <c r="K131" s="22">
        <v>708.5</v>
      </c>
      <c r="L131" s="22">
        <v>0</v>
      </c>
      <c r="M131" s="25">
        <v>1447963.5852000001</v>
      </c>
      <c r="N131" s="25">
        <v>0</v>
      </c>
      <c r="O131" s="25">
        <v>1447963.5852000001</v>
      </c>
      <c r="P131" s="25">
        <v>1301506.03</v>
      </c>
      <c r="Q131" s="25">
        <f t="shared" si="2"/>
        <v>146457.55520000006</v>
      </c>
      <c r="R131" s="25">
        <v>0</v>
      </c>
      <c r="S131" s="25">
        <f t="shared" si="3"/>
        <v>146457.55520000006</v>
      </c>
    </row>
    <row r="132" spans="1:19" x14ac:dyDescent="0.25">
      <c r="A132" s="19" t="s">
        <v>168</v>
      </c>
      <c r="B132" s="20">
        <v>2581</v>
      </c>
      <c r="C132" s="21">
        <v>366.53</v>
      </c>
      <c r="D132" s="21">
        <v>221.2</v>
      </c>
      <c r="E132" s="21">
        <v>145.32999999999998</v>
      </c>
      <c r="F132" s="22">
        <v>2956.83</v>
      </c>
      <c r="G132" s="22">
        <v>3172.68</v>
      </c>
      <c r="H132" s="22">
        <v>1115136.3803999999</v>
      </c>
      <c r="I132" s="22">
        <v>2774.1</v>
      </c>
      <c r="J132" s="22"/>
      <c r="K132" s="22">
        <v>345.1</v>
      </c>
      <c r="L132" s="22">
        <v>369.8</v>
      </c>
      <c r="M132" s="25">
        <v>1100624.3591796258</v>
      </c>
      <c r="N132" s="25">
        <v>14512.021220374185</v>
      </c>
      <c r="O132" s="25">
        <v>1115136.3803999999</v>
      </c>
      <c r="P132" s="25">
        <v>1154963.6800000002</v>
      </c>
      <c r="Q132" s="25">
        <f t="shared" si="2"/>
        <v>-54339.320820374414</v>
      </c>
      <c r="R132" s="25">
        <v>14512.021220374185</v>
      </c>
      <c r="S132" s="25">
        <f t="shared" si="3"/>
        <v>-39827.299600000231</v>
      </c>
    </row>
    <row r="133" spans="1:19" x14ac:dyDescent="0.25">
      <c r="A133" s="19" t="s">
        <v>169</v>
      </c>
      <c r="B133" s="20">
        <v>3088</v>
      </c>
      <c r="C133" s="21">
        <v>597.23</v>
      </c>
      <c r="D133" s="21">
        <v>349.07</v>
      </c>
      <c r="E133" s="21">
        <v>248.16000000000003</v>
      </c>
      <c r="F133" s="22">
        <v>2956.83</v>
      </c>
      <c r="G133" s="22">
        <v>3172.68</v>
      </c>
      <c r="H133" s="22">
        <v>1819472.9169000001</v>
      </c>
      <c r="I133" s="22">
        <v>4062.3</v>
      </c>
      <c r="J133" s="22">
        <v>53.6</v>
      </c>
      <c r="K133" s="22">
        <v>404.4</v>
      </c>
      <c r="L133" s="22">
        <v>450</v>
      </c>
      <c r="M133" s="25">
        <v>1779944.8114092713</v>
      </c>
      <c r="N133" s="25">
        <v>16042.631278696763</v>
      </c>
      <c r="O133" s="25">
        <v>1795987.442687968</v>
      </c>
      <c r="P133" s="25">
        <v>1500000.5900000003</v>
      </c>
      <c r="Q133" s="25">
        <f t="shared" si="2"/>
        <v>279944.22140927101</v>
      </c>
      <c r="R133" s="25">
        <v>16042.631278696763</v>
      </c>
      <c r="S133" s="25">
        <f t="shared" si="3"/>
        <v>295986.85268796777</v>
      </c>
    </row>
    <row r="134" spans="1:19" x14ac:dyDescent="0.25">
      <c r="A134" s="19" t="s">
        <v>170</v>
      </c>
      <c r="B134" s="20">
        <v>3090</v>
      </c>
      <c r="C134" s="21">
        <v>659.36999999999989</v>
      </c>
      <c r="D134" s="21">
        <v>392.90999999999997</v>
      </c>
      <c r="E134" s="21">
        <v>266.46000000000004</v>
      </c>
      <c r="F134" s="22">
        <v>2956.83</v>
      </c>
      <c r="G134" s="22">
        <v>3172.68</v>
      </c>
      <c r="H134" s="22">
        <v>2007160.3881000001</v>
      </c>
      <c r="I134" s="22">
        <v>4237.5</v>
      </c>
      <c r="J134" s="22"/>
      <c r="K134" s="22">
        <v>400.9</v>
      </c>
      <c r="L134" s="22">
        <v>360.29999999999995</v>
      </c>
      <c r="M134" s="25">
        <v>1993565.8604650314</v>
      </c>
      <c r="N134" s="25">
        <v>13594.527634968834</v>
      </c>
      <c r="O134" s="25">
        <v>2007160.3881000001</v>
      </c>
      <c r="P134" s="25">
        <v>1720535.25</v>
      </c>
      <c r="Q134" s="25">
        <f t="shared" ref="Q134:Q197" si="4">M134-P134</f>
        <v>273030.61046503135</v>
      </c>
      <c r="R134" s="25">
        <v>13594.527634968834</v>
      </c>
      <c r="S134" s="25">
        <f t="shared" ref="S134:S197" si="5">Q134+R134</f>
        <v>286625.13810000016</v>
      </c>
    </row>
    <row r="135" spans="1:19" x14ac:dyDescent="0.25">
      <c r="A135" s="19" t="s">
        <v>171</v>
      </c>
      <c r="B135" s="20">
        <v>21838</v>
      </c>
      <c r="C135" s="21">
        <v>886.49</v>
      </c>
      <c r="D135" s="21">
        <v>534.87</v>
      </c>
      <c r="E135" s="21">
        <v>351.62</v>
      </c>
      <c r="F135" s="22">
        <v>2956.83</v>
      </c>
      <c r="G135" s="22">
        <v>3172.68</v>
      </c>
      <c r="H135" s="22">
        <v>2697097.4037000001</v>
      </c>
      <c r="I135" s="22">
        <v>5915.5</v>
      </c>
      <c r="J135" s="22"/>
      <c r="K135" s="22">
        <v>541.79999999999995</v>
      </c>
      <c r="L135" s="22">
        <v>257.10000000000002</v>
      </c>
      <c r="M135" s="25">
        <v>2687671.5952461516</v>
      </c>
      <c r="N135" s="25">
        <v>9425.8084538485837</v>
      </c>
      <c r="O135" s="25">
        <v>2697097.4037000001</v>
      </c>
      <c r="P135" s="25">
        <v>2362073.44</v>
      </c>
      <c r="Q135" s="25">
        <f t="shared" si="4"/>
        <v>325598.15524615161</v>
      </c>
      <c r="R135" s="25">
        <v>9425.8084538485837</v>
      </c>
      <c r="S135" s="25">
        <f t="shared" si="5"/>
        <v>335023.9637000002</v>
      </c>
    </row>
    <row r="136" spans="1:19" x14ac:dyDescent="0.25">
      <c r="A136" s="19" t="s">
        <v>172</v>
      </c>
      <c r="B136" s="20">
        <v>3116</v>
      </c>
      <c r="C136" s="21">
        <v>1014.0640544485602</v>
      </c>
      <c r="D136" s="21">
        <v>537.27339406049714</v>
      </c>
      <c r="E136" s="21">
        <v>476.79066038806315</v>
      </c>
      <c r="F136" s="22">
        <v>2956.83</v>
      </c>
      <c r="G136" s="22">
        <v>3172.68</v>
      </c>
      <c r="H136" s="22">
        <v>3101330.2821598998</v>
      </c>
      <c r="I136" s="22">
        <v>3630.7</v>
      </c>
      <c r="J136" s="22">
        <v>1032.4000000000001</v>
      </c>
      <c r="K136" s="22">
        <v>356</v>
      </c>
      <c r="L136" s="22">
        <v>83.8</v>
      </c>
      <c r="M136" s="25">
        <v>2411679.0526776137</v>
      </c>
      <c r="N136" s="25">
        <v>3883.3461583068324</v>
      </c>
      <c r="O136" s="25">
        <v>2415562.3988359207</v>
      </c>
      <c r="P136" s="25">
        <v>2176481.7599999998</v>
      </c>
      <c r="Q136" s="25">
        <f t="shared" si="4"/>
        <v>235197.29267761391</v>
      </c>
      <c r="R136" s="25">
        <v>3883.3461583068324</v>
      </c>
      <c r="S136" s="25">
        <f t="shared" si="5"/>
        <v>239080.63883592075</v>
      </c>
    </row>
    <row r="137" spans="1:19" x14ac:dyDescent="0.25">
      <c r="A137" s="19" t="s">
        <v>173</v>
      </c>
      <c r="B137" s="20">
        <v>3141</v>
      </c>
      <c r="C137" s="21">
        <v>652.91</v>
      </c>
      <c r="D137" s="21">
        <v>391.97999999999996</v>
      </c>
      <c r="E137" s="21">
        <v>260.93</v>
      </c>
      <c r="F137" s="22">
        <v>2956.83</v>
      </c>
      <c r="G137" s="22">
        <v>3172.68</v>
      </c>
      <c r="H137" s="22">
        <v>1986865.6157999998</v>
      </c>
      <c r="I137" s="22">
        <v>4340.8999999999996</v>
      </c>
      <c r="J137" s="22"/>
      <c r="K137" s="22">
        <v>625.20000000000005</v>
      </c>
      <c r="L137" s="22">
        <v>400.5</v>
      </c>
      <c r="M137" s="25">
        <v>1965737.1516952713</v>
      </c>
      <c r="N137" s="25">
        <v>21128.464104728628</v>
      </c>
      <c r="O137" s="25">
        <v>1986865.6157999998</v>
      </c>
      <c r="P137" s="25">
        <v>1809128.03</v>
      </c>
      <c r="Q137" s="25">
        <f t="shared" si="4"/>
        <v>156609.12169527123</v>
      </c>
      <c r="R137" s="25">
        <v>21128.464104728628</v>
      </c>
      <c r="S137" s="25">
        <f t="shared" si="5"/>
        <v>177737.58579999986</v>
      </c>
    </row>
    <row r="138" spans="1:19" x14ac:dyDescent="0.25">
      <c r="A138" s="19" t="s">
        <v>174</v>
      </c>
      <c r="B138" s="20">
        <v>3144</v>
      </c>
      <c r="C138" s="21">
        <v>408.41999999999996</v>
      </c>
      <c r="D138" s="21">
        <v>236.62</v>
      </c>
      <c r="E138" s="21">
        <v>171.8</v>
      </c>
      <c r="F138" s="22">
        <v>2956.83</v>
      </c>
      <c r="G138" s="22">
        <v>3172.68</v>
      </c>
      <c r="H138" s="22">
        <v>1244711.5386000001</v>
      </c>
      <c r="I138" s="22">
        <v>2825.8</v>
      </c>
      <c r="J138" s="22"/>
      <c r="K138" s="22">
        <v>332</v>
      </c>
      <c r="L138" s="22">
        <v>278.39999999999998</v>
      </c>
      <c r="M138" s="25">
        <v>1232974.9544978808</v>
      </c>
      <c r="N138" s="25">
        <v>11736.584102119428</v>
      </c>
      <c r="O138" s="25">
        <v>1244711.5386000001</v>
      </c>
      <c r="P138" s="25">
        <v>1155234.05</v>
      </c>
      <c r="Q138" s="25">
        <f t="shared" si="4"/>
        <v>77740.904497880721</v>
      </c>
      <c r="R138" s="25">
        <v>11736.584102119428</v>
      </c>
      <c r="S138" s="25">
        <f t="shared" si="5"/>
        <v>89477.488600000157</v>
      </c>
    </row>
    <row r="139" spans="1:19" x14ac:dyDescent="0.25">
      <c r="A139" s="19" t="s">
        <v>175</v>
      </c>
      <c r="B139" s="20">
        <v>3146</v>
      </c>
      <c r="C139" s="21">
        <v>628.38</v>
      </c>
      <c r="D139" s="21">
        <v>385.44</v>
      </c>
      <c r="E139" s="21">
        <v>242.94</v>
      </c>
      <c r="F139" s="22">
        <v>2956.83</v>
      </c>
      <c r="G139" s="22">
        <v>3172.68</v>
      </c>
      <c r="H139" s="22">
        <v>1910451.4344000001</v>
      </c>
      <c r="I139" s="22">
        <v>4717</v>
      </c>
      <c r="J139" s="22"/>
      <c r="K139" s="22">
        <v>617.9</v>
      </c>
      <c r="L139" s="22">
        <v>772.80000000000007</v>
      </c>
      <c r="M139" s="25">
        <v>1879302.8363505418</v>
      </c>
      <c r="N139" s="25">
        <v>31148.598049458429</v>
      </c>
      <c r="O139" s="25">
        <v>1910451.4344000001</v>
      </c>
      <c r="P139" s="25">
        <v>1802117.89</v>
      </c>
      <c r="Q139" s="25">
        <f t="shared" si="4"/>
        <v>77184.946350541897</v>
      </c>
      <c r="R139" s="25">
        <v>31148.598049458429</v>
      </c>
      <c r="S139" s="25">
        <f t="shared" si="5"/>
        <v>108333.54440000033</v>
      </c>
    </row>
    <row r="140" spans="1:19" x14ac:dyDescent="0.25">
      <c r="A140" s="19" t="s">
        <v>176</v>
      </c>
      <c r="B140" s="20">
        <v>3215</v>
      </c>
      <c r="C140" s="21">
        <v>58.589999999999996</v>
      </c>
      <c r="D140" s="21">
        <v>35.769999999999996</v>
      </c>
      <c r="E140" s="21">
        <v>22.82</v>
      </c>
      <c r="F140" s="22">
        <v>2956.83</v>
      </c>
      <c r="G140" s="22">
        <v>3172.68</v>
      </c>
      <c r="H140" s="22">
        <v>178166.36669999998</v>
      </c>
      <c r="I140" s="22">
        <v>417.8</v>
      </c>
      <c r="J140" s="22"/>
      <c r="K140" s="22">
        <v>51.8</v>
      </c>
      <c r="L140" s="22">
        <v>0</v>
      </c>
      <c r="M140" s="25">
        <v>178166.36669999998</v>
      </c>
      <c r="N140" s="25">
        <v>0</v>
      </c>
      <c r="O140" s="25">
        <v>178166.36669999998</v>
      </c>
      <c r="P140" s="25">
        <v>154712.44000000003</v>
      </c>
      <c r="Q140" s="25">
        <f t="shared" si="4"/>
        <v>23453.926699999953</v>
      </c>
      <c r="R140" s="25">
        <v>0</v>
      </c>
      <c r="S140" s="25">
        <f t="shared" si="5"/>
        <v>23453.926699999953</v>
      </c>
    </row>
    <row r="141" spans="1:19" x14ac:dyDescent="0.25">
      <c r="A141" s="19" t="s">
        <v>177</v>
      </c>
      <c r="B141" s="20">
        <v>5173</v>
      </c>
      <c r="C141" s="21">
        <v>555.12</v>
      </c>
      <c r="D141" s="21">
        <v>320.64</v>
      </c>
      <c r="E141" s="21">
        <v>234.48000000000002</v>
      </c>
      <c r="F141" s="22">
        <v>2956.83</v>
      </c>
      <c r="G141" s="22">
        <v>3172.68</v>
      </c>
      <c r="H141" s="22">
        <v>1692007.9775999999</v>
      </c>
      <c r="I141" s="22">
        <v>3880.26</v>
      </c>
      <c r="J141" s="22"/>
      <c r="K141" s="22">
        <v>506.6</v>
      </c>
      <c r="L141" s="22">
        <v>480.5</v>
      </c>
      <c r="M141" s="25">
        <v>1670477.9283310608</v>
      </c>
      <c r="N141" s="25">
        <v>21530.049268939154</v>
      </c>
      <c r="O141" s="25">
        <v>1692007.9775999999</v>
      </c>
      <c r="P141" s="25">
        <v>1529735.7799999998</v>
      </c>
      <c r="Q141" s="25">
        <f t="shared" si="4"/>
        <v>140742.14833106101</v>
      </c>
      <c r="R141" s="25">
        <v>21530.049268939154</v>
      </c>
      <c r="S141" s="25">
        <f t="shared" si="5"/>
        <v>162272.19760000016</v>
      </c>
    </row>
    <row r="142" spans="1:19" x14ac:dyDescent="0.25">
      <c r="A142" s="19" t="s">
        <v>178</v>
      </c>
      <c r="B142" s="20">
        <v>4330</v>
      </c>
      <c r="C142" s="21">
        <v>96.92</v>
      </c>
      <c r="D142" s="21">
        <v>54.35</v>
      </c>
      <c r="E142" s="21">
        <v>42.57</v>
      </c>
      <c r="F142" s="22">
        <v>2956.83</v>
      </c>
      <c r="G142" s="22">
        <v>3172.68</v>
      </c>
      <c r="H142" s="22">
        <v>295764.69809999998</v>
      </c>
      <c r="I142" s="22">
        <v>602.5</v>
      </c>
      <c r="J142" s="22">
        <v>33.1</v>
      </c>
      <c r="K142" s="22">
        <v>142.19999999999999</v>
      </c>
      <c r="L142" s="22">
        <v>0</v>
      </c>
      <c r="M142" s="25">
        <v>280362.22562185331</v>
      </c>
      <c r="N142" s="25">
        <v>0</v>
      </c>
      <c r="O142" s="25">
        <v>280362.22562185331</v>
      </c>
      <c r="P142" s="25">
        <v>292331.73</v>
      </c>
      <c r="Q142" s="25">
        <f t="shared" si="4"/>
        <v>-11969.504378146667</v>
      </c>
      <c r="R142" s="25">
        <v>0</v>
      </c>
      <c r="S142" s="25">
        <f t="shared" si="5"/>
        <v>-11969.504378146667</v>
      </c>
    </row>
    <row r="143" spans="1:19" x14ac:dyDescent="0.25">
      <c r="A143" s="19" t="s">
        <v>179</v>
      </c>
      <c r="B143" s="20">
        <v>3471</v>
      </c>
      <c r="C143" s="21">
        <v>120.83999999999999</v>
      </c>
      <c r="D143" s="21">
        <v>71.959999999999994</v>
      </c>
      <c r="E143" s="21">
        <v>48.879999999999995</v>
      </c>
      <c r="F143" s="22">
        <v>2956.83</v>
      </c>
      <c r="G143" s="22">
        <v>3172.68</v>
      </c>
      <c r="H143" s="22">
        <v>367854.08519999997</v>
      </c>
      <c r="I143" s="22">
        <v>608.79999999999995</v>
      </c>
      <c r="J143" s="22"/>
      <c r="K143" s="22">
        <v>100.8</v>
      </c>
      <c r="L143" s="22">
        <v>285.8</v>
      </c>
      <c r="M143" s="25">
        <v>351160.26085934229</v>
      </c>
      <c r="N143" s="25">
        <v>16693.824340657698</v>
      </c>
      <c r="O143" s="25">
        <v>367854.08519999997</v>
      </c>
      <c r="P143" s="25">
        <v>331291.15999999997</v>
      </c>
      <c r="Q143" s="25">
        <f t="shared" si="4"/>
        <v>19869.100859342318</v>
      </c>
      <c r="R143" s="25">
        <v>16693.824340657698</v>
      </c>
      <c r="S143" s="25">
        <f t="shared" si="5"/>
        <v>36562.925200000012</v>
      </c>
    </row>
    <row r="144" spans="1:19" x14ac:dyDescent="0.25">
      <c r="A144" s="19" t="s">
        <v>180</v>
      </c>
      <c r="B144" s="20">
        <v>3474</v>
      </c>
      <c r="C144" s="21">
        <v>139.67000000000002</v>
      </c>
      <c r="D144" s="21">
        <v>96.06</v>
      </c>
      <c r="E144" s="21">
        <v>43.61</v>
      </c>
      <c r="F144" s="22">
        <v>2956.83</v>
      </c>
      <c r="G144" s="22">
        <v>3172.68</v>
      </c>
      <c r="H144" s="22">
        <v>422393.66460000002</v>
      </c>
      <c r="I144" s="22">
        <v>514</v>
      </c>
      <c r="J144" s="22"/>
      <c r="K144" s="22">
        <v>70.900000000000006</v>
      </c>
      <c r="L144" s="22">
        <v>110.4</v>
      </c>
      <c r="M144" s="25">
        <v>413340.75489872042</v>
      </c>
      <c r="N144" s="25">
        <v>9052.909701279601</v>
      </c>
      <c r="O144" s="25">
        <v>422393.66460000002</v>
      </c>
      <c r="P144" s="25">
        <v>350750.82</v>
      </c>
      <c r="Q144" s="25">
        <f t="shared" si="4"/>
        <v>62589.934898720414</v>
      </c>
      <c r="R144" s="25">
        <v>9052.909701279601</v>
      </c>
      <c r="S144" s="25">
        <f t="shared" si="5"/>
        <v>71642.844600000011</v>
      </c>
    </row>
    <row r="145" spans="1:19" x14ac:dyDescent="0.25">
      <c r="A145" s="19" t="s">
        <v>181</v>
      </c>
      <c r="B145" s="20">
        <v>3569</v>
      </c>
      <c r="C145" s="21">
        <v>378.00815690895735</v>
      </c>
      <c r="D145" s="21">
        <v>222.28412120412739</v>
      </c>
      <c r="E145" s="21">
        <v>155.72403570482996</v>
      </c>
      <c r="F145" s="22">
        <v>2956.83</v>
      </c>
      <c r="G145" s="22">
        <v>3172.68</v>
      </c>
      <c r="H145" s="22">
        <v>1151318.8916999998</v>
      </c>
      <c r="I145" s="22">
        <v>2117.6999999999998</v>
      </c>
      <c r="J145" s="22"/>
      <c r="K145" s="22">
        <v>251.3</v>
      </c>
      <c r="L145" s="22">
        <v>269.90000000000003</v>
      </c>
      <c r="M145" s="25">
        <v>1137513.0028323324</v>
      </c>
      <c r="N145" s="25">
        <v>13805.888867667334</v>
      </c>
      <c r="O145" s="25">
        <v>1151318.8916999998</v>
      </c>
      <c r="P145" s="25">
        <v>1104760.8199999998</v>
      </c>
      <c r="Q145" s="25">
        <f t="shared" si="4"/>
        <v>32752.182832332561</v>
      </c>
      <c r="R145" s="25">
        <v>13805.888867667334</v>
      </c>
      <c r="S145" s="25">
        <f t="shared" si="5"/>
        <v>46558.071699999899</v>
      </c>
    </row>
    <row r="146" spans="1:19" x14ac:dyDescent="0.25">
      <c r="A146" s="19" t="s">
        <v>182</v>
      </c>
      <c r="B146" s="20">
        <v>3572</v>
      </c>
      <c r="C146" s="21">
        <v>820.41564915192259</v>
      </c>
      <c r="D146" s="21">
        <v>467.04632731675486</v>
      </c>
      <c r="E146" s="21">
        <v>353.36932183516774</v>
      </c>
      <c r="F146" s="22">
        <v>2956.83</v>
      </c>
      <c r="G146" s="22">
        <v>3172.68</v>
      </c>
      <c r="H146" s="22">
        <v>2502104.3720000004</v>
      </c>
      <c r="I146" s="22">
        <v>4370</v>
      </c>
      <c r="J146" s="22"/>
      <c r="K146" s="22">
        <v>522</v>
      </c>
      <c r="L146" s="22">
        <v>508.4</v>
      </c>
      <c r="M146" s="25">
        <v>2474280.4971484705</v>
      </c>
      <c r="N146" s="25">
        <v>27823.874851530101</v>
      </c>
      <c r="O146" s="25">
        <v>2502104.3720000004</v>
      </c>
      <c r="P146" s="25">
        <v>2353636.3400000003</v>
      </c>
      <c r="Q146" s="25">
        <f t="shared" si="4"/>
        <v>120644.15714847017</v>
      </c>
      <c r="R146" s="25">
        <v>27823.874851530101</v>
      </c>
      <c r="S146" s="25">
        <f t="shared" si="5"/>
        <v>148468.03200000027</v>
      </c>
    </row>
    <row r="147" spans="1:19" x14ac:dyDescent="0.25">
      <c r="A147" s="19" t="s">
        <v>183</v>
      </c>
      <c r="B147" s="20">
        <v>3602</v>
      </c>
      <c r="C147" s="21">
        <v>914.9803616287478</v>
      </c>
      <c r="D147" s="21">
        <v>516.95403952881964</v>
      </c>
      <c r="E147" s="21">
        <v>398.02632209992817</v>
      </c>
      <c r="F147" s="22">
        <v>2956.83</v>
      </c>
      <c r="G147" s="22">
        <v>3172.68</v>
      </c>
      <c r="H147" s="22">
        <v>2791355.3642999995</v>
      </c>
      <c r="I147" s="22">
        <v>4359.1000000000004</v>
      </c>
      <c r="J147" s="22"/>
      <c r="K147" s="22">
        <v>582.5</v>
      </c>
      <c r="L147" s="22">
        <v>761.4</v>
      </c>
      <c r="M147" s="25">
        <v>2742428.8841632493</v>
      </c>
      <c r="N147" s="25">
        <v>48926.480136750171</v>
      </c>
      <c r="O147" s="25">
        <v>2791355.3642999995</v>
      </c>
      <c r="P147" s="25">
        <v>2613132.8400000008</v>
      </c>
      <c r="Q147" s="25">
        <f t="shared" si="4"/>
        <v>129296.0441632485</v>
      </c>
      <c r="R147" s="25">
        <v>48926.480136750171</v>
      </c>
      <c r="S147" s="25">
        <f t="shared" si="5"/>
        <v>178222.52429999868</v>
      </c>
    </row>
    <row r="148" spans="1:19" x14ac:dyDescent="0.25">
      <c r="A148" s="19" t="s">
        <v>184</v>
      </c>
      <c r="B148" s="20">
        <v>3713</v>
      </c>
      <c r="C148" s="21">
        <v>500.65000000000003</v>
      </c>
      <c r="D148" s="21">
        <v>294.71000000000004</v>
      </c>
      <c r="E148" s="21">
        <v>205.94</v>
      </c>
      <c r="F148" s="22">
        <v>2956.83</v>
      </c>
      <c r="G148" s="22">
        <v>3172.68</v>
      </c>
      <c r="H148" s="22">
        <v>1524789.0885000001</v>
      </c>
      <c r="I148" s="22">
        <v>2710</v>
      </c>
      <c r="J148" s="22"/>
      <c r="K148" s="22">
        <v>346.2</v>
      </c>
      <c r="L148" s="22">
        <v>463.09999999999991</v>
      </c>
      <c r="M148" s="25">
        <v>1499580.6415971592</v>
      </c>
      <c r="N148" s="25">
        <v>25208.446902840944</v>
      </c>
      <c r="O148" s="25">
        <v>1524789.0885000001</v>
      </c>
      <c r="P148" s="25">
        <v>1383752.71</v>
      </c>
      <c r="Q148" s="25">
        <f t="shared" si="4"/>
        <v>115827.93159715924</v>
      </c>
      <c r="R148" s="25">
        <v>25208.446902840944</v>
      </c>
      <c r="S148" s="25">
        <f t="shared" si="5"/>
        <v>141036.3785000002</v>
      </c>
    </row>
    <row r="149" spans="1:19" x14ac:dyDescent="0.25">
      <c r="A149" s="19" t="s">
        <v>185</v>
      </c>
      <c r="B149" s="20">
        <v>6162</v>
      </c>
      <c r="C149" s="21">
        <v>168.85999999999999</v>
      </c>
      <c r="D149" s="21">
        <v>102.11000000000001</v>
      </c>
      <c r="E149" s="21">
        <v>66.75</v>
      </c>
      <c r="F149" s="22">
        <v>2956.83</v>
      </c>
      <c r="G149" s="22">
        <v>3172.68</v>
      </c>
      <c r="H149" s="22">
        <v>513698.30130000005</v>
      </c>
      <c r="I149" s="22">
        <v>1009.9</v>
      </c>
      <c r="J149" s="22"/>
      <c r="K149" s="22">
        <v>156.19999999999999</v>
      </c>
      <c r="L149" s="22">
        <v>368.9</v>
      </c>
      <c r="M149" s="25">
        <v>495288.00643814233</v>
      </c>
      <c r="N149" s="25">
        <v>18410.294861857696</v>
      </c>
      <c r="O149" s="25">
        <v>513698.30130000005</v>
      </c>
      <c r="P149" s="25">
        <v>476993.5</v>
      </c>
      <c r="Q149" s="25">
        <f t="shared" si="4"/>
        <v>18294.506438142329</v>
      </c>
      <c r="R149" s="25">
        <v>18410.294861857696</v>
      </c>
      <c r="S149" s="25">
        <f t="shared" si="5"/>
        <v>36704.801300000021</v>
      </c>
    </row>
    <row r="150" spans="1:19" x14ac:dyDescent="0.25">
      <c r="A150" s="19" t="s">
        <v>186</v>
      </c>
      <c r="B150" s="20">
        <v>6163</v>
      </c>
      <c r="C150" s="21">
        <v>348.44999999999993</v>
      </c>
      <c r="D150" s="21">
        <v>197.7</v>
      </c>
      <c r="E150" s="21">
        <v>150.75</v>
      </c>
      <c r="F150" s="22">
        <v>2956.83</v>
      </c>
      <c r="G150" s="22">
        <v>3172.68</v>
      </c>
      <c r="H150" s="22">
        <v>1062846.801</v>
      </c>
      <c r="I150" s="22">
        <v>2120.6</v>
      </c>
      <c r="J150" s="22"/>
      <c r="K150" s="22">
        <v>258.10000000000002</v>
      </c>
      <c r="L150" s="22">
        <v>247.29999999999995</v>
      </c>
      <c r="M150" s="25">
        <v>1050802.5510267625</v>
      </c>
      <c r="N150" s="25">
        <v>12044.249973237498</v>
      </c>
      <c r="O150" s="25">
        <v>1062846.801</v>
      </c>
      <c r="P150" s="25">
        <v>964560.99000000022</v>
      </c>
      <c r="Q150" s="25">
        <f t="shared" si="4"/>
        <v>86241.56102676224</v>
      </c>
      <c r="R150" s="25">
        <v>12044.249973237498</v>
      </c>
      <c r="S150" s="25">
        <f t="shared" si="5"/>
        <v>98285.81099999974</v>
      </c>
    </row>
    <row r="151" spans="1:19" x14ac:dyDescent="0.25">
      <c r="A151" s="19" t="s">
        <v>187</v>
      </c>
      <c r="B151" s="20">
        <v>6205</v>
      </c>
      <c r="C151" s="21">
        <v>1562.5466116334792</v>
      </c>
      <c r="D151" s="21">
        <v>867.77489875982053</v>
      </c>
      <c r="E151" s="21">
        <v>694.77171287365877</v>
      </c>
      <c r="F151" s="22">
        <v>2956.83</v>
      </c>
      <c r="G151" s="22">
        <v>3172.68</v>
      </c>
      <c r="H151" s="22">
        <v>4770151.1718999995</v>
      </c>
      <c r="I151" s="22">
        <v>7837.2</v>
      </c>
      <c r="J151" s="22"/>
      <c r="K151" s="22">
        <v>1001.6</v>
      </c>
      <c r="L151" s="22">
        <v>777.69999999999993</v>
      </c>
      <c r="M151" s="25">
        <v>4721353.9598743767</v>
      </c>
      <c r="N151" s="25">
        <v>48797.212025622619</v>
      </c>
      <c r="O151" s="25">
        <v>4770151.1718999995</v>
      </c>
      <c r="P151" s="25">
        <v>4697715.87</v>
      </c>
      <c r="Q151" s="25">
        <f t="shared" si="4"/>
        <v>23638.089874376543</v>
      </c>
      <c r="R151" s="25">
        <v>48797.212025622619</v>
      </c>
      <c r="S151" s="25">
        <f t="shared" si="5"/>
        <v>72435.301899999162</v>
      </c>
    </row>
    <row r="152" spans="1:19" x14ac:dyDescent="0.25">
      <c r="A152" s="19" t="s">
        <v>188</v>
      </c>
      <c r="B152" s="20">
        <v>6207</v>
      </c>
      <c r="C152" s="21">
        <v>145.7586</v>
      </c>
      <c r="D152" s="21">
        <v>87.676199999999994</v>
      </c>
      <c r="E152" s="21">
        <v>58.082400000000007</v>
      </c>
      <c r="F152" s="22">
        <v>2956.83</v>
      </c>
      <c r="G152" s="22">
        <v>3172.68</v>
      </c>
      <c r="H152" s="22">
        <v>443520.48727799999</v>
      </c>
      <c r="I152" s="22">
        <v>668.7</v>
      </c>
      <c r="J152" s="22"/>
      <c r="K152" s="22">
        <v>143.12</v>
      </c>
      <c r="L152" s="22">
        <v>687.6</v>
      </c>
      <c r="M152" s="25">
        <v>403880.42088930949</v>
      </c>
      <c r="N152" s="25">
        <v>39640.066388690495</v>
      </c>
      <c r="O152" s="25">
        <v>443520.48727799999</v>
      </c>
      <c r="P152" s="25">
        <v>420537.36000000004</v>
      </c>
      <c r="Q152" s="25">
        <f t="shared" si="4"/>
        <v>-16656.939110690553</v>
      </c>
      <c r="R152" s="25">
        <v>39640.066388690495</v>
      </c>
      <c r="S152" s="25">
        <f t="shared" si="5"/>
        <v>22983.127277999942</v>
      </c>
    </row>
    <row r="153" spans="1:19" x14ac:dyDescent="0.25">
      <c r="A153" s="19" t="s">
        <v>189</v>
      </c>
      <c r="B153" s="20">
        <v>6230</v>
      </c>
      <c r="C153" s="21">
        <v>238.2604</v>
      </c>
      <c r="D153" s="21">
        <v>155.56039999999999</v>
      </c>
      <c r="E153" s="21">
        <v>82.7</v>
      </c>
      <c r="F153" s="22">
        <v>2956.83</v>
      </c>
      <c r="G153" s="22">
        <v>3172.68</v>
      </c>
      <c r="H153" s="22">
        <v>722346.29353199992</v>
      </c>
      <c r="I153" s="22">
        <v>1827.7</v>
      </c>
      <c r="J153" s="22"/>
      <c r="K153" s="22">
        <v>218</v>
      </c>
      <c r="L153" s="22">
        <v>264.7</v>
      </c>
      <c r="M153" s="25">
        <v>712608.30571025831</v>
      </c>
      <c r="N153" s="25">
        <v>9737.9878217416299</v>
      </c>
      <c r="O153" s="25">
        <v>722346.29353199992</v>
      </c>
      <c r="P153" s="25">
        <v>849731.5199999999</v>
      </c>
      <c r="Q153" s="25">
        <f t="shared" si="4"/>
        <v>-137123.21428974159</v>
      </c>
      <c r="R153" s="25">
        <v>9737.9878217416299</v>
      </c>
      <c r="S153" s="25">
        <f t="shared" si="5"/>
        <v>-127385.22646799996</v>
      </c>
    </row>
    <row r="154" spans="1:19" x14ac:dyDescent="0.25">
      <c r="A154" s="19" t="s">
        <v>190</v>
      </c>
      <c r="B154" s="20">
        <v>6267</v>
      </c>
      <c r="C154" s="21">
        <v>614.89</v>
      </c>
      <c r="D154" s="21">
        <v>388.15</v>
      </c>
      <c r="E154" s="21">
        <v>226.73999999999998</v>
      </c>
      <c r="F154" s="22">
        <v>2956.83</v>
      </c>
      <c r="G154" s="22">
        <v>3172.68</v>
      </c>
      <c r="H154" s="22">
        <v>1867067.0276999997</v>
      </c>
      <c r="I154" s="22">
        <v>4841.26</v>
      </c>
      <c r="J154" s="22"/>
      <c r="K154" s="22">
        <v>420.4</v>
      </c>
      <c r="L154" s="22">
        <v>0</v>
      </c>
      <c r="M154" s="25">
        <v>1867067.0276999997</v>
      </c>
      <c r="N154" s="25">
        <v>0</v>
      </c>
      <c r="O154" s="25">
        <v>1867067.0276999997</v>
      </c>
      <c r="P154" s="25">
        <v>1888945.9900000002</v>
      </c>
      <c r="Q154" s="25">
        <f t="shared" si="4"/>
        <v>-21878.962300000479</v>
      </c>
      <c r="R154" s="25">
        <v>0</v>
      </c>
      <c r="S154" s="25">
        <f t="shared" si="5"/>
        <v>-21878.962300000479</v>
      </c>
    </row>
    <row r="155" spans="1:19" x14ac:dyDescent="0.25">
      <c r="A155" s="19" t="s">
        <v>191</v>
      </c>
      <c r="B155" s="20">
        <v>3971</v>
      </c>
      <c r="C155" s="21">
        <v>389.95</v>
      </c>
      <c r="D155" s="21">
        <v>242.48000000000002</v>
      </c>
      <c r="E155" s="21">
        <v>147.47</v>
      </c>
      <c r="F155" s="22">
        <v>2956.83</v>
      </c>
      <c r="G155" s="22">
        <v>3172.68</v>
      </c>
      <c r="H155" s="22">
        <v>1184847.2579999999</v>
      </c>
      <c r="I155" s="22">
        <v>1964.9</v>
      </c>
      <c r="J155" s="22"/>
      <c r="K155" s="22">
        <v>287.2</v>
      </c>
      <c r="L155" s="22">
        <v>366.5</v>
      </c>
      <c r="M155" s="25">
        <v>1161094.3755406246</v>
      </c>
      <c r="N155" s="25">
        <v>23752.882459375334</v>
      </c>
      <c r="O155" s="25">
        <v>1184847.2579999999</v>
      </c>
      <c r="P155" s="25">
        <v>1104211.0400000003</v>
      </c>
      <c r="Q155" s="25">
        <f t="shared" si="4"/>
        <v>56883.335540624335</v>
      </c>
      <c r="R155" s="25">
        <v>23752.882459375334</v>
      </c>
      <c r="S155" s="25">
        <f t="shared" si="5"/>
        <v>80636.217999999673</v>
      </c>
    </row>
    <row r="156" spans="1:19" x14ac:dyDescent="0.25">
      <c r="A156" s="19" t="s">
        <v>192</v>
      </c>
      <c r="B156" s="20">
        <v>4020</v>
      </c>
      <c r="C156" s="21">
        <v>637.47</v>
      </c>
      <c r="D156" s="21">
        <v>365.64000000000004</v>
      </c>
      <c r="E156" s="21">
        <v>271.83</v>
      </c>
      <c r="F156" s="22">
        <v>2956.83</v>
      </c>
      <c r="G156" s="22">
        <v>3172.68</v>
      </c>
      <c r="H156" s="22">
        <v>1943564.9256000002</v>
      </c>
      <c r="I156" s="22">
        <v>4187.8999999999996</v>
      </c>
      <c r="J156" s="22"/>
      <c r="K156" s="22">
        <v>410.6</v>
      </c>
      <c r="L156" s="22">
        <v>414.20000000000005</v>
      </c>
      <c r="M156" s="25">
        <v>1927945.8311741927</v>
      </c>
      <c r="N156" s="25">
        <v>15619.094425807456</v>
      </c>
      <c r="O156" s="25">
        <v>1943564.9256000002</v>
      </c>
      <c r="P156" s="25">
        <v>1665108.27</v>
      </c>
      <c r="Q156" s="25">
        <f t="shared" si="4"/>
        <v>262837.5611741927</v>
      </c>
      <c r="R156" s="25">
        <v>15619.094425807456</v>
      </c>
      <c r="S156" s="25">
        <f t="shared" si="5"/>
        <v>278456.65560000017</v>
      </c>
    </row>
    <row r="157" spans="1:19" x14ac:dyDescent="0.25">
      <c r="A157" s="19" t="s">
        <v>193</v>
      </c>
      <c r="B157" s="20">
        <v>4024</v>
      </c>
      <c r="C157" s="21">
        <v>849.19</v>
      </c>
      <c r="D157" s="21">
        <v>512.23</v>
      </c>
      <c r="E157" s="21">
        <v>336.96000000000004</v>
      </c>
      <c r="F157" s="22">
        <v>2956.83</v>
      </c>
      <c r="G157" s="22">
        <v>3172.68</v>
      </c>
      <c r="H157" s="22">
        <v>2583643.2837000005</v>
      </c>
      <c r="I157" s="22">
        <v>6054</v>
      </c>
      <c r="J157" s="22">
        <v>33.6</v>
      </c>
      <c r="K157" s="22">
        <v>604.20000000000005</v>
      </c>
      <c r="L157" s="22">
        <v>171.1</v>
      </c>
      <c r="M157" s="25">
        <v>2563040.9887895761</v>
      </c>
      <c r="N157" s="25">
        <v>6377.2904136730776</v>
      </c>
      <c r="O157" s="25">
        <v>2569418.2792032491</v>
      </c>
      <c r="P157" s="25">
        <v>2482136.1399999997</v>
      </c>
      <c r="Q157" s="25">
        <f t="shared" si="4"/>
        <v>80904.848789576441</v>
      </c>
      <c r="R157" s="25">
        <v>6377.2904136730776</v>
      </c>
      <c r="S157" s="25">
        <f t="shared" si="5"/>
        <v>87282.139203249521</v>
      </c>
    </row>
    <row r="158" spans="1:19" x14ac:dyDescent="0.25">
      <c r="A158" s="19" t="s">
        <v>194</v>
      </c>
      <c r="B158" s="20">
        <v>4026</v>
      </c>
      <c r="C158" s="21">
        <v>511.41999999999996</v>
      </c>
      <c r="D158" s="21">
        <v>314.83999999999997</v>
      </c>
      <c r="E158" s="21">
        <v>196.57999999999998</v>
      </c>
      <c r="F158" s="22">
        <v>2956.83</v>
      </c>
      <c r="G158" s="22">
        <v>3172.68</v>
      </c>
      <c r="H158" s="22">
        <v>1554613.7915999996</v>
      </c>
      <c r="I158" s="22">
        <v>3016</v>
      </c>
      <c r="J158" s="22"/>
      <c r="K158" s="22">
        <v>273</v>
      </c>
      <c r="L158" s="22">
        <v>66.7</v>
      </c>
      <c r="M158" s="25">
        <v>1551821.7887244674</v>
      </c>
      <c r="N158" s="25">
        <v>2792.0028755323679</v>
      </c>
      <c r="O158" s="25">
        <v>1554613.7915999996</v>
      </c>
      <c r="P158" s="25">
        <v>1662511.9399999997</v>
      </c>
      <c r="Q158" s="25">
        <f t="shared" si="4"/>
        <v>-110690.15127553232</v>
      </c>
      <c r="R158" s="25">
        <v>2792.0028755323679</v>
      </c>
      <c r="S158" s="25">
        <f t="shared" si="5"/>
        <v>-107898.14839999995</v>
      </c>
    </row>
    <row r="159" spans="1:19" x14ac:dyDescent="0.25">
      <c r="A159" s="19" t="s">
        <v>195</v>
      </c>
      <c r="B159" s="20">
        <v>4030</v>
      </c>
      <c r="C159" s="21">
        <v>522.04999999999995</v>
      </c>
      <c r="D159" s="21">
        <v>314.45</v>
      </c>
      <c r="E159" s="21">
        <v>207.6</v>
      </c>
      <c r="F159" s="22">
        <v>2956.83</v>
      </c>
      <c r="G159" s="22">
        <v>3172.68</v>
      </c>
      <c r="H159" s="22">
        <v>1588423.5614999998</v>
      </c>
      <c r="I159" s="22">
        <v>2794.4</v>
      </c>
      <c r="J159" s="22">
        <v>285.89999999999998</v>
      </c>
      <c r="K159" s="22">
        <v>163</v>
      </c>
      <c r="L159" s="22">
        <v>259</v>
      </c>
      <c r="M159" s="25">
        <v>1435375.9909836489</v>
      </c>
      <c r="N159" s="25">
        <v>6191.7174451280853</v>
      </c>
      <c r="O159" s="25">
        <v>1441567.7084287771</v>
      </c>
      <c r="P159" s="25">
        <v>1340139.3000000003</v>
      </c>
      <c r="Q159" s="25">
        <f t="shared" si="4"/>
        <v>95236.690983648645</v>
      </c>
      <c r="R159" s="25">
        <v>6191.7174451280853</v>
      </c>
      <c r="S159" s="25">
        <f t="shared" si="5"/>
        <v>101428.40842877673</v>
      </c>
    </row>
    <row r="160" spans="1:19" x14ac:dyDescent="0.25">
      <c r="A160" s="19" t="s">
        <v>196</v>
      </c>
      <c r="B160" s="20">
        <v>5162</v>
      </c>
      <c r="C160" s="21">
        <v>267.09999999999997</v>
      </c>
      <c r="D160" s="21">
        <v>159.38</v>
      </c>
      <c r="E160" s="21">
        <v>107.72</v>
      </c>
      <c r="F160" s="22">
        <v>2956.83</v>
      </c>
      <c r="G160" s="22">
        <v>3172.68</v>
      </c>
      <c r="H160" s="22">
        <v>813020.65500000003</v>
      </c>
      <c r="I160" s="22">
        <v>1602.8</v>
      </c>
      <c r="J160" s="22"/>
      <c r="K160" s="22">
        <v>251</v>
      </c>
      <c r="L160" s="22">
        <v>617.5</v>
      </c>
      <c r="M160" s="25">
        <v>782405.41095094616</v>
      </c>
      <c r="N160" s="25">
        <v>30615.244049053887</v>
      </c>
      <c r="O160" s="25">
        <v>813020.65500000003</v>
      </c>
      <c r="P160" s="25">
        <v>784251.91</v>
      </c>
      <c r="Q160" s="25">
        <f t="shared" si="4"/>
        <v>-1846.4990490538767</v>
      </c>
      <c r="R160" s="25">
        <v>30615.244049053887</v>
      </c>
      <c r="S160" s="25">
        <f t="shared" si="5"/>
        <v>28768.74500000001</v>
      </c>
    </row>
    <row r="161" spans="1:19" x14ac:dyDescent="0.25">
      <c r="A161" s="19" t="s">
        <v>197</v>
      </c>
      <c r="B161" s="20">
        <v>4032</v>
      </c>
      <c r="C161" s="21">
        <v>550.49</v>
      </c>
      <c r="D161" s="21">
        <v>323.78999999999996</v>
      </c>
      <c r="E161" s="21">
        <v>226.7</v>
      </c>
      <c r="F161" s="22">
        <v>2956.83</v>
      </c>
      <c r="G161" s="22">
        <v>3172.68</v>
      </c>
      <c r="H161" s="22">
        <v>1676638.5416999999</v>
      </c>
      <c r="I161" s="22">
        <v>2918.7</v>
      </c>
      <c r="J161" s="22">
        <v>110.7</v>
      </c>
      <c r="K161" s="22">
        <v>273.8</v>
      </c>
      <c r="L161" s="22">
        <v>349.70000000000005</v>
      </c>
      <c r="M161" s="25">
        <v>1601514.1217826081</v>
      </c>
      <c r="N161" s="25">
        <v>14382.441200382678</v>
      </c>
      <c r="O161" s="25">
        <v>1615896.5629829909</v>
      </c>
      <c r="P161" s="25">
        <v>1436268.1500000001</v>
      </c>
      <c r="Q161" s="25">
        <f t="shared" si="4"/>
        <v>165245.97178260796</v>
      </c>
      <c r="R161" s="25">
        <v>14382.441200382678</v>
      </c>
      <c r="S161" s="25">
        <f t="shared" si="5"/>
        <v>179628.41298299065</v>
      </c>
    </row>
    <row r="162" spans="1:19" x14ac:dyDescent="0.25">
      <c r="A162" s="19" t="s">
        <v>198</v>
      </c>
      <c r="B162" s="20">
        <v>4034</v>
      </c>
      <c r="C162" s="21">
        <v>621.07000000000005</v>
      </c>
      <c r="D162" s="21">
        <v>363.78000000000003</v>
      </c>
      <c r="E162" s="21">
        <v>257.28999999999996</v>
      </c>
      <c r="F162" s="22">
        <v>2956.83</v>
      </c>
      <c r="G162" s="22">
        <v>3172.68</v>
      </c>
      <c r="H162" s="22">
        <v>1891934.4545999998</v>
      </c>
      <c r="I162" s="22">
        <v>4289.3</v>
      </c>
      <c r="J162" s="22">
        <v>52.5</v>
      </c>
      <c r="K162" s="22">
        <v>419.4</v>
      </c>
      <c r="L162" s="22">
        <v>272.20000000000005</v>
      </c>
      <c r="M162" s="25">
        <v>1859344.8213423504</v>
      </c>
      <c r="N162" s="25">
        <v>9831.7000003643861</v>
      </c>
      <c r="O162" s="25">
        <v>1869176.5213427148</v>
      </c>
      <c r="P162" s="25">
        <v>1700584.1800000004</v>
      </c>
      <c r="Q162" s="25">
        <f t="shared" si="4"/>
        <v>158760.64134235005</v>
      </c>
      <c r="R162" s="25">
        <v>9831.7000003643861</v>
      </c>
      <c r="S162" s="25">
        <f t="shared" si="5"/>
        <v>168592.34134271444</v>
      </c>
    </row>
    <row r="163" spans="1:19" x14ac:dyDescent="0.25">
      <c r="A163" s="19" t="s">
        <v>199</v>
      </c>
      <c r="B163" s="20">
        <v>4035</v>
      </c>
      <c r="C163" s="21">
        <v>354.91</v>
      </c>
      <c r="D163" s="21">
        <v>217.18</v>
      </c>
      <c r="E163" s="21">
        <v>137.72999999999999</v>
      </c>
      <c r="F163" s="22">
        <v>2956.83</v>
      </c>
      <c r="G163" s="22">
        <v>3172.68</v>
      </c>
      <c r="H163" s="22">
        <v>1079137.5558</v>
      </c>
      <c r="I163" s="22">
        <v>2526.1</v>
      </c>
      <c r="J163" s="22"/>
      <c r="K163" s="22">
        <v>354.2</v>
      </c>
      <c r="L163" s="22">
        <v>358.49999999999994</v>
      </c>
      <c r="M163" s="25">
        <v>1062644.8770300979</v>
      </c>
      <c r="N163" s="25">
        <v>16492.678769902031</v>
      </c>
      <c r="O163" s="25">
        <v>1079137.5558</v>
      </c>
      <c r="P163" s="25">
        <v>1013384.2799999998</v>
      </c>
      <c r="Q163" s="25">
        <f t="shared" si="4"/>
        <v>49260.597030098084</v>
      </c>
      <c r="R163" s="25">
        <v>16492.678769902031</v>
      </c>
      <c r="S163" s="25">
        <f t="shared" si="5"/>
        <v>65753.275800000119</v>
      </c>
    </row>
    <row r="164" spans="1:19" x14ac:dyDescent="0.25">
      <c r="A164" s="19" t="s">
        <v>200</v>
      </c>
      <c r="B164" s="20">
        <v>4036</v>
      </c>
      <c r="C164" s="21">
        <v>184.02</v>
      </c>
      <c r="D164" s="21">
        <v>111.25</v>
      </c>
      <c r="E164" s="21">
        <v>72.77</v>
      </c>
      <c r="F164" s="22">
        <v>2956.83</v>
      </c>
      <c r="G164" s="22">
        <v>3172.68</v>
      </c>
      <c r="H164" s="22">
        <v>559823.2611</v>
      </c>
      <c r="I164" s="22">
        <v>1376.1</v>
      </c>
      <c r="J164" s="22"/>
      <c r="K164" s="22">
        <v>161.79</v>
      </c>
      <c r="L164" s="22">
        <v>194.5</v>
      </c>
      <c r="M164" s="25">
        <v>552529.83890462783</v>
      </c>
      <c r="N164" s="25">
        <v>7293.4221953721753</v>
      </c>
      <c r="O164" s="25">
        <v>559823.2611</v>
      </c>
      <c r="P164" s="25">
        <v>530808.46</v>
      </c>
      <c r="Q164" s="25">
        <f t="shared" si="4"/>
        <v>21721.378904627869</v>
      </c>
      <c r="R164" s="25">
        <v>7293.4221953721753</v>
      </c>
      <c r="S164" s="25">
        <f t="shared" si="5"/>
        <v>29014.801100000044</v>
      </c>
    </row>
    <row r="165" spans="1:19" x14ac:dyDescent="0.25">
      <c r="A165" s="19" t="s">
        <v>201</v>
      </c>
      <c r="B165" s="20">
        <v>6165</v>
      </c>
      <c r="C165" s="21">
        <v>356.39</v>
      </c>
      <c r="D165" s="21">
        <v>203.04999999999998</v>
      </c>
      <c r="E165" s="21">
        <v>153.34</v>
      </c>
      <c r="F165" s="22">
        <v>2956.83</v>
      </c>
      <c r="G165" s="22">
        <v>3172.68</v>
      </c>
      <c r="H165" s="22">
        <v>1086883.0826999999</v>
      </c>
      <c r="I165" s="22">
        <v>2358.9</v>
      </c>
      <c r="J165" s="22"/>
      <c r="K165" s="22">
        <v>273.8</v>
      </c>
      <c r="L165" s="22">
        <v>0</v>
      </c>
      <c r="M165" s="25">
        <v>1086883.0826999999</v>
      </c>
      <c r="N165" s="25">
        <v>0</v>
      </c>
      <c r="O165" s="25">
        <v>1086883.0826999999</v>
      </c>
      <c r="P165" s="25">
        <v>995963.74</v>
      </c>
      <c r="Q165" s="25">
        <f t="shared" si="4"/>
        <v>90919.342699999921</v>
      </c>
      <c r="R165" s="25">
        <v>0</v>
      </c>
      <c r="S165" s="25">
        <f t="shared" si="5"/>
        <v>90919.342699999921</v>
      </c>
    </row>
    <row r="166" spans="1:19" x14ac:dyDescent="0.25">
      <c r="A166" s="19" t="s">
        <v>202</v>
      </c>
      <c r="B166" s="20">
        <v>4037</v>
      </c>
      <c r="C166" s="21">
        <v>646.99</v>
      </c>
      <c r="D166" s="21">
        <v>394.85</v>
      </c>
      <c r="E166" s="21">
        <v>252.14</v>
      </c>
      <c r="F166" s="22">
        <v>2956.83</v>
      </c>
      <c r="G166" s="22">
        <v>3172.68</v>
      </c>
      <c r="H166" s="22">
        <v>1967463.8607000001</v>
      </c>
      <c r="I166" s="22">
        <v>4525.2</v>
      </c>
      <c r="J166" s="22"/>
      <c r="K166" s="22">
        <v>532.29999999999995</v>
      </c>
      <c r="L166" s="22">
        <v>266.60000000000002</v>
      </c>
      <c r="M166" s="25">
        <v>1955942.8972086208</v>
      </c>
      <c r="N166" s="25">
        <v>11520.963491379371</v>
      </c>
      <c r="O166" s="25">
        <v>1967463.8607000001</v>
      </c>
      <c r="P166" s="25">
        <v>1840023.4399999997</v>
      </c>
      <c r="Q166" s="25">
        <f t="shared" si="4"/>
        <v>115919.45720862108</v>
      </c>
      <c r="R166" s="25">
        <v>11520.963491379371</v>
      </c>
      <c r="S166" s="25">
        <f t="shared" si="5"/>
        <v>127440.42070000045</v>
      </c>
    </row>
    <row r="167" spans="1:19" x14ac:dyDescent="0.25">
      <c r="A167" s="19" t="s">
        <v>203</v>
      </c>
      <c r="B167" s="20">
        <v>4038</v>
      </c>
      <c r="C167" s="21">
        <v>295.21000000000004</v>
      </c>
      <c r="D167" s="21">
        <v>180.07000000000002</v>
      </c>
      <c r="E167" s="21">
        <v>115.14</v>
      </c>
      <c r="F167" s="22">
        <v>2956.83</v>
      </c>
      <c r="G167" s="22">
        <v>3172.68</v>
      </c>
      <c r="H167" s="22">
        <v>897738.7533000001</v>
      </c>
      <c r="I167" s="22">
        <v>2004.5</v>
      </c>
      <c r="J167" s="22"/>
      <c r="K167" s="22">
        <v>249.3</v>
      </c>
      <c r="L167" s="22">
        <v>351.5</v>
      </c>
      <c r="M167" s="25">
        <v>882923.5737138486</v>
      </c>
      <c r="N167" s="25">
        <v>14815.179586151513</v>
      </c>
      <c r="O167" s="25">
        <v>897738.7533000001</v>
      </c>
      <c r="P167" s="25">
        <v>850187.45000000019</v>
      </c>
      <c r="Q167" s="25">
        <f t="shared" si="4"/>
        <v>32736.123713848414</v>
      </c>
      <c r="R167" s="25">
        <v>14815.179586151513</v>
      </c>
      <c r="S167" s="25">
        <f t="shared" si="5"/>
        <v>47551.303299999927</v>
      </c>
    </row>
    <row r="168" spans="1:19" x14ac:dyDescent="0.25">
      <c r="A168" s="19" t="s">
        <v>204</v>
      </c>
      <c r="B168" s="20">
        <v>4160</v>
      </c>
      <c r="C168" s="21">
        <v>755.20567545683684</v>
      </c>
      <c r="D168" s="21">
        <v>424.71744456055978</v>
      </c>
      <c r="E168" s="21">
        <v>330.488230896277</v>
      </c>
      <c r="F168" s="22">
        <v>2956.83</v>
      </c>
      <c r="G168" s="22">
        <v>3172.68</v>
      </c>
      <c r="H168" s="22">
        <v>2304350.682</v>
      </c>
      <c r="I168" s="22">
        <v>3305.3</v>
      </c>
      <c r="J168" s="22"/>
      <c r="K168" s="22">
        <v>270.39999999999998</v>
      </c>
      <c r="L168" s="22">
        <v>50.7</v>
      </c>
      <c r="M168" s="25">
        <v>2301718.1104003997</v>
      </c>
      <c r="N168" s="25">
        <v>2632.5715996005238</v>
      </c>
      <c r="O168" s="25">
        <v>2304350.682</v>
      </c>
      <c r="P168" s="25">
        <v>1978446.4599999995</v>
      </c>
      <c r="Q168" s="25">
        <f t="shared" si="4"/>
        <v>323271.65040040016</v>
      </c>
      <c r="R168" s="25">
        <v>2632.5715996005238</v>
      </c>
      <c r="S168" s="25">
        <f t="shared" si="5"/>
        <v>325904.22200000071</v>
      </c>
    </row>
    <row r="169" spans="1:19" x14ac:dyDescent="0.25">
      <c r="A169" s="19" t="s">
        <v>205</v>
      </c>
      <c r="B169" s="20">
        <v>4175</v>
      </c>
      <c r="C169" s="21">
        <v>583.93900354950233</v>
      </c>
      <c r="D169" s="21">
        <v>324.63208145209569</v>
      </c>
      <c r="E169" s="21">
        <v>259.30692209740664</v>
      </c>
      <c r="F169" s="22">
        <v>2956.83</v>
      </c>
      <c r="G169" s="22">
        <v>3172.68</v>
      </c>
      <c r="H169" s="22">
        <v>1782579.7630000003</v>
      </c>
      <c r="I169" s="22">
        <v>2286.4</v>
      </c>
      <c r="J169" s="22"/>
      <c r="K169" s="22">
        <v>375.7</v>
      </c>
      <c r="L169" s="22">
        <v>736.8</v>
      </c>
      <c r="M169" s="25">
        <v>1721267.331468611</v>
      </c>
      <c r="N169" s="25">
        <v>61312.431531389338</v>
      </c>
      <c r="O169" s="25">
        <v>1782579.7630000003</v>
      </c>
      <c r="P169" s="25">
        <v>1370479.4700000002</v>
      </c>
      <c r="Q169" s="25">
        <f t="shared" si="4"/>
        <v>350787.86146861082</v>
      </c>
      <c r="R169" s="25">
        <v>61312.431531389338</v>
      </c>
      <c r="S169" s="25">
        <f t="shared" si="5"/>
        <v>412100.29300000018</v>
      </c>
    </row>
    <row r="170" spans="1:19" x14ac:dyDescent="0.25">
      <c r="A170" s="19" t="s">
        <v>206</v>
      </c>
      <c r="B170" s="20">
        <v>4385</v>
      </c>
      <c r="C170" s="21">
        <v>771.95</v>
      </c>
      <c r="D170" s="21">
        <v>469.34000000000003</v>
      </c>
      <c r="E170" s="21">
        <v>302.61</v>
      </c>
      <c r="F170" s="22">
        <v>2956.83</v>
      </c>
      <c r="G170" s="22">
        <v>3172.68</v>
      </c>
      <c r="H170" s="22">
        <v>2347843.287</v>
      </c>
      <c r="I170" s="22">
        <v>4451.1000000000004</v>
      </c>
      <c r="J170" s="22"/>
      <c r="K170" s="22">
        <v>307.5</v>
      </c>
      <c r="L170" s="22">
        <v>0</v>
      </c>
      <c r="M170" s="25">
        <v>2347843.287</v>
      </c>
      <c r="N170" s="25">
        <v>0</v>
      </c>
      <c r="O170" s="25">
        <v>2347843.287</v>
      </c>
      <c r="P170" s="25">
        <v>2151029.4400000004</v>
      </c>
      <c r="Q170" s="25">
        <f t="shared" si="4"/>
        <v>196813.8469999996</v>
      </c>
      <c r="R170" s="25">
        <v>0</v>
      </c>
      <c r="S170" s="25">
        <f t="shared" si="5"/>
        <v>196813.8469999996</v>
      </c>
    </row>
    <row r="171" spans="1:19" x14ac:dyDescent="0.25">
      <c r="A171" s="19" t="s">
        <v>207</v>
      </c>
      <c r="B171" s="20">
        <v>4388</v>
      </c>
      <c r="C171" s="21">
        <v>595.37618000000009</v>
      </c>
      <c r="D171" s="21">
        <v>317.51618000000002</v>
      </c>
      <c r="E171" s="21">
        <v>277.85999999999996</v>
      </c>
      <c r="F171" s="22">
        <v>2956.83</v>
      </c>
      <c r="G171" s="22">
        <v>3172.68</v>
      </c>
      <c r="H171" s="22">
        <v>1820402.2313093999</v>
      </c>
      <c r="I171" s="22">
        <v>4464.3</v>
      </c>
      <c r="J171" s="22"/>
      <c r="K171" s="22">
        <v>405.3</v>
      </c>
      <c r="L171" s="22">
        <v>174.4</v>
      </c>
      <c r="M171" s="25">
        <v>1814705.8261833102</v>
      </c>
      <c r="N171" s="25">
        <v>5696.4051260897268</v>
      </c>
      <c r="O171" s="25">
        <v>1820402.2313093999</v>
      </c>
      <c r="P171" s="25">
        <v>2020202.45</v>
      </c>
      <c r="Q171" s="25">
        <f t="shared" si="4"/>
        <v>-205496.62381668971</v>
      </c>
      <c r="R171" s="25">
        <v>5696.4051260897268</v>
      </c>
      <c r="S171" s="25">
        <f t="shared" si="5"/>
        <v>-199800.21869059998</v>
      </c>
    </row>
    <row r="172" spans="1:19" x14ac:dyDescent="0.25">
      <c r="A172" s="19" t="s">
        <v>208</v>
      </c>
      <c r="B172" s="20">
        <v>4391</v>
      </c>
      <c r="C172" s="21">
        <v>807.45</v>
      </c>
      <c r="D172" s="21">
        <v>488.07</v>
      </c>
      <c r="E172" s="21">
        <v>319.38</v>
      </c>
      <c r="F172" s="22">
        <v>2956.83</v>
      </c>
      <c r="G172" s="22">
        <v>3172.68</v>
      </c>
      <c r="H172" s="22">
        <v>2456430.5564999999</v>
      </c>
      <c r="I172" s="22">
        <v>4424.8</v>
      </c>
      <c r="J172" s="22"/>
      <c r="K172" s="22">
        <v>314</v>
      </c>
      <c r="L172" s="22">
        <v>56.1</v>
      </c>
      <c r="M172" s="25">
        <v>2454392.7480031066</v>
      </c>
      <c r="N172" s="25">
        <v>2037.8084968935946</v>
      </c>
      <c r="O172" s="25">
        <v>2456430.5564999999</v>
      </c>
      <c r="P172" s="25">
        <v>2334905.67</v>
      </c>
      <c r="Q172" s="25">
        <f t="shared" si="4"/>
        <v>119487.07800310664</v>
      </c>
      <c r="R172" s="25">
        <v>2037.8084968935946</v>
      </c>
      <c r="S172" s="25">
        <f t="shared" si="5"/>
        <v>121524.88650000023</v>
      </c>
    </row>
    <row r="173" spans="1:19" x14ac:dyDescent="0.25">
      <c r="A173" s="19" t="s">
        <v>209</v>
      </c>
      <c r="B173" s="20">
        <v>4395</v>
      </c>
      <c r="C173" s="21">
        <v>554.84</v>
      </c>
      <c r="D173" s="21">
        <v>332.61</v>
      </c>
      <c r="E173" s="21">
        <v>222.23000000000002</v>
      </c>
      <c r="F173" s="22">
        <v>2956.83</v>
      </c>
      <c r="G173" s="22">
        <v>3172.68</v>
      </c>
      <c r="H173" s="22">
        <v>1688535.9027</v>
      </c>
      <c r="I173" s="22">
        <v>4000.1</v>
      </c>
      <c r="J173" s="22"/>
      <c r="K173" s="22">
        <v>421.9</v>
      </c>
      <c r="L173" s="22">
        <v>596.4</v>
      </c>
      <c r="M173" s="25">
        <v>1667632.7661897256</v>
      </c>
      <c r="N173" s="25">
        <v>20903.136510274278</v>
      </c>
      <c r="O173" s="25">
        <v>1688535.9027</v>
      </c>
      <c r="P173" s="25">
        <v>1621778.5300000003</v>
      </c>
      <c r="Q173" s="25">
        <f t="shared" si="4"/>
        <v>45854.236189725343</v>
      </c>
      <c r="R173" s="25">
        <v>20903.136510274278</v>
      </c>
      <c r="S173" s="25">
        <f t="shared" si="5"/>
        <v>66757.372699999629</v>
      </c>
    </row>
    <row r="174" spans="1:19" x14ac:dyDescent="0.25">
      <c r="A174" s="19" t="s">
        <v>210</v>
      </c>
      <c r="B174" s="20">
        <v>4640</v>
      </c>
      <c r="C174" s="21">
        <v>387.43459225563629</v>
      </c>
      <c r="D174" s="21">
        <v>216.52596598384082</v>
      </c>
      <c r="E174" s="21">
        <v>170.90862627179544</v>
      </c>
      <c r="F174" s="22">
        <v>2956.83</v>
      </c>
      <c r="G174" s="22">
        <v>3172.68</v>
      </c>
      <c r="H174" s="22">
        <v>1182468.8524</v>
      </c>
      <c r="I174" s="22">
        <v>1978.1</v>
      </c>
      <c r="J174" s="22"/>
      <c r="K174" s="22">
        <v>316.7</v>
      </c>
      <c r="L174" s="22">
        <v>298</v>
      </c>
      <c r="M174" s="25">
        <v>1161103.1164321213</v>
      </c>
      <c r="N174" s="25">
        <v>21365.735967878609</v>
      </c>
      <c r="O174" s="25">
        <v>1182468.8524</v>
      </c>
      <c r="P174" s="25">
        <v>1165733.95</v>
      </c>
      <c r="Q174" s="25">
        <f t="shared" si="4"/>
        <v>-4630.8335678786971</v>
      </c>
      <c r="R174" s="25">
        <v>21365.735967878609</v>
      </c>
      <c r="S174" s="25">
        <f t="shared" si="5"/>
        <v>16734.902399999912</v>
      </c>
    </row>
    <row r="175" spans="1:19" x14ac:dyDescent="0.25">
      <c r="A175" s="19" t="s">
        <v>211</v>
      </c>
      <c r="B175" s="20">
        <v>4633</v>
      </c>
      <c r="C175" s="21">
        <v>684.06193314049165</v>
      </c>
      <c r="D175" s="21">
        <v>411.87289002073163</v>
      </c>
      <c r="E175" s="21">
        <v>272.18904311975996</v>
      </c>
      <c r="F175" s="22">
        <v>2956.83</v>
      </c>
      <c r="G175" s="22">
        <v>3172.68</v>
      </c>
      <c r="H175" s="22">
        <v>2081406.8507251998</v>
      </c>
      <c r="I175" s="22">
        <v>3230.3</v>
      </c>
      <c r="J175" s="22"/>
      <c r="K175" s="22">
        <v>503.4</v>
      </c>
      <c r="L175" s="22">
        <v>0</v>
      </c>
      <c r="M175" s="25">
        <v>2081406.8507251998</v>
      </c>
      <c r="N175" s="25">
        <v>0</v>
      </c>
      <c r="O175" s="25">
        <v>2081406.8507251998</v>
      </c>
      <c r="P175" s="25">
        <v>1934729.63</v>
      </c>
      <c r="Q175" s="25">
        <f t="shared" si="4"/>
        <v>146677.22072519991</v>
      </c>
      <c r="R175" s="25">
        <v>0</v>
      </c>
      <c r="S175" s="25">
        <f t="shared" si="5"/>
        <v>146677.22072519991</v>
      </c>
    </row>
    <row r="176" spans="1:19" x14ac:dyDescent="0.25">
      <c r="A176" s="19" t="s">
        <v>212</v>
      </c>
      <c r="B176" s="20">
        <v>4635</v>
      </c>
      <c r="C176" s="21">
        <v>1149.7558003228892</v>
      </c>
      <c r="D176" s="21">
        <v>647.93796001122826</v>
      </c>
      <c r="E176" s="21">
        <v>501.81784031166086</v>
      </c>
      <c r="F176" s="22">
        <v>2956.83</v>
      </c>
      <c r="G176" s="22">
        <v>3172.68</v>
      </c>
      <c r="H176" s="22">
        <v>3507949.8239000002</v>
      </c>
      <c r="I176" s="22">
        <v>5111.1000000000004</v>
      </c>
      <c r="J176" s="22">
        <v>461.8</v>
      </c>
      <c r="K176" s="22">
        <v>589.79999999999995</v>
      </c>
      <c r="L176" s="22">
        <v>207.7</v>
      </c>
      <c r="M176" s="25">
        <v>3206199.2506122109</v>
      </c>
      <c r="N176" s="25">
        <v>12062.871240730263</v>
      </c>
      <c r="O176" s="25">
        <v>3218262.1218529413</v>
      </c>
      <c r="P176" s="25">
        <v>2932351.3800000004</v>
      </c>
      <c r="Q176" s="25">
        <f t="shared" si="4"/>
        <v>273847.87061221059</v>
      </c>
      <c r="R176" s="25">
        <v>12062.871240730263</v>
      </c>
      <c r="S176" s="25">
        <f t="shared" si="5"/>
        <v>285910.74185294088</v>
      </c>
    </row>
    <row r="177" spans="1:19" x14ac:dyDescent="0.25">
      <c r="A177" s="19" t="s">
        <v>213</v>
      </c>
      <c r="B177" s="20">
        <v>4638</v>
      </c>
      <c r="C177" s="21">
        <v>684.70382634386579</v>
      </c>
      <c r="D177" s="21">
        <v>329.31586172089709</v>
      </c>
      <c r="E177" s="21">
        <v>355.38796462296864</v>
      </c>
      <c r="F177" s="22">
        <v>2956.83</v>
      </c>
      <c r="G177" s="22">
        <v>3172.68</v>
      </c>
      <c r="H177" s="22">
        <v>2101263.3070122004</v>
      </c>
      <c r="I177" s="22">
        <v>2985.5</v>
      </c>
      <c r="J177" s="22">
        <v>155.4</v>
      </c>
      <c r="K177" s="22">
        <v>493</v>
      </c>
      <c r="L177" s="22">
        <v>297.60000000000002</v>
      </c>
      <c r="M177" s="25">
        <v>1973848.5715435604</v>
      </c>
      <c r="N177" s="25">
        <v>24672.79340939704</v>
      </c>
      <c r="O177" s="25">
        <v>1998521.3649529575</v>
      </c>
      <c r="P177" s="25">
        <v>1789705.8599999999</v>
      </c>
      <c r="Q177" s="25">
        <f t="shared" si="4"/>
        <v>184142.71154356049</v>
      </c>
      <c r="R177" s="25">
        <v>24672.79340939704</v>
      </c>
      <c r="S177" s="25">
        <f t="shared" si="5"/>
        <v>208815.50495295753</v>
      </c>
    </row>
    <row r="178" spans="1:19" x14ac:dyDescent="0.25">
      <c r="A178" s="19" t="s">
        <v>214</v>
      </c>
      <c r="B178" s="20">
        <v>4642</v>
      </c>
      <c r="C178" s="21">
        <v>593.81398165188921</v>
      </c>
      <c r="D178" s="21">
        <v>308.86596899382107</v>
      </c>
      <c r="E178" s="21">
        <v>284.94801265806819</v>
      </c>
      <c r="F178" s="22">
        <v>2956.83</v>
      </c>
      <c r="G178" s="22">
        <v>3172.68</v>
      </c>
      <c r="H178" s="22">
        <v>1817313.0238999997</v>
      </c>
      <c r="I178" s="22">
        <v>2912.5</v>
      </c>
      <c r="J178" s="22"/>
      <c r="K178" s="22">
        <v>273.7</v>
      </c>
      <c r="L178" s="22">
        <v>173.8</v>
      </c>
      <c r="M178" s="25">
        <v>1808521.9255973168</v>
      </c>
      <c r="N178" s="25">
        <v>8791.0983026828362</v>
      </c>
      <c r="O178" s="25">
        <v>1817313.0238999997</v>
      </c>
      <c r="P178" s="25">
        <v>1676994.4100000004</v>
      </c>
      <c r="Q178" s="25">
        <f t="shared" si="4"/>
        <v>131527.51559731644</v>
      </c>
      <c r="R178" s="25">
        <v>8791.0983026828362</v>
      </c>
      <c r="S178" s="25">
        <f t="shared" si="5"/>
        <v>140318.61389999927</v>
      </c>
    </row>
    <row r="179" spans="1:19" x14ac:dyDescent="0.25">
      <c r="A179" s="19" t="s">
        <v>215</v>
      </c>
      <c r="B179" s="20">
        <v>4643</v>
      </c>
      <c r="C179" s="21">
        <v>450.94425633193157</v>
      </c>
      <c r="D179" s="21">
        <v>237.22595218527954</v>
      </c>
      <c r="E179" s="21">
        <v>213.718304146652</v>
      </c>
      <c r="F179" s="22">
        <v>2956.83</v>
      </c>
      <c r="G179" s="22">
        <v>3172.68</v>
      </c>
      <c r="H179" s="22">
        <v>1379496.6014</v>
      </c>
      <c r="I179" s="22">
        <v>2443</v>
      </c>
      <c r="J179" s="22"/>
      <c r="K179" s="22">
        <v>271.3</v>
      </c>
      <c r="L179" s="22">
        <v>609.1</v>
      </c>
      <c r="M179" s="25">
        <v>1351979.5165782841</v>
      </c>
      <c r="N179" s="25">
        <v>27517.084821715976</v>
      </c>
      <c r="O179" s="25">
        <v>1379496.6014</v>
      </c>
      <c r="P179" s="25">
        <v>1340561.5299999998</v>
      </c>
      <c r="Q179" s="25">
        <f t="shared" si="4"/>
        <v>11417.986578284297</v>
      </c>
      <c r="R179" s="25">
        <v>27517.084821715976</v>
      </c>
      <c r="S179" s="25">
        <f t="shared" si="5"/>
        <v>38935.071400000277</v>
      </c>
    </row>
    <row r="180" spans="1:19" x14ac:dyDescent="0.25">
      <c r="A180" s="19" t="s">
        <v>216</v>
      </c>
      <c r="B180" s="20">
        <v>4644</v>
      </c>
      <c r="C180" s="21">
        <v>586.45744113176352</v>
      </c>
      <c r="D180" s="21">
        <v>310.32015858199492</v>
      </c>
      <c r="E180" s="21">
        <v>276.13728254976866</v>
      </c>
      <c r="F180" s="22">
        <v>2956.83</v>
      </c>
      <c r="G180" s="22">
        <v>3172.68</v>
      </c>
      <c r="H180" s="22">
        <v>1793659.1880999999</v>
      </c>
      <c r="I180" s="22">
        <v>2678.6</v>
      </c>
      <c r="J180" s="22">
        <v>110.4</v>
      </c>
      <c r="K180" s="22">
        <v>271.5</v>
      </c>
      <c r="L180" s="22">
        <v>468.00000000000006</v>
      </c>
      <c r="M180" s="25">
        <v>1700700.2299539153</v>
      </c>
      <c r="N180" s="25">
        <v>22863.645151642475</v>
      </c>
      <c r="O180" s="25">
        <v>1723563.8751055577</v>
      </c>
      <c r="P180" s="25">
        <v>1596670.77</v>
      </c>
      <c r="Q180" s="25">
        <f t="shared" si="4"/>
        <v>104029.45995391533</v>
      </c>
      <c r="R180" s="25">
        <v>22863.645151642475</v>
      </c>
      <c r="S180" s="25">
        <f t="shared" si="5"/>
        <v>126893.1051055578</v>
      </c>
    </row>
    <row r="181" spans="1:19" x14ac:dyDescent="0.25">
      <c r="A181" s="19" t="s">
        <v>217</v>
      </c>
      <c r="B181" s="20">
        <v>4645</v>
      </c>
      <c r="C181" s="21">
        <v>1168.81</v>
      </c>
      <c r="D181" s="21">
        <v>694.09</v>
      </c>
      <c r="E181" s="21">
        <v>474.72</v>
      </c>
      <c r="F181" s="22">
        <v>2956.83</v>
      </c>
      <c r="G181" s="22">
        <v>3172.68</v>
      </c>
      <c r="H181" s="22">
        <v>3558440.7843000004</v>
      </c>
      <c r="I181" s="22">
        <v>8612.5</v>
      </c>
      <c r="J181" s="22"/>
      <c r="K181" s="22">
        <v>1383.5</v>
      </c>
      <c r="L181" s="22">
        <v>2176.7999999999997</v>
      </c>
      <c r="M181" s="25">
        <v>3459074.7588018891</v>
      </c>
      <c r="N181" s="25">
        <v>99366.025498111179</v>
      </c>
      <c r="O181" s="25">
        <v>3558440.7843000004</v>
      </c>
      <c r="P181" s="25">
        <v>3813326.28</v>
      </c>
      <c r="Q181" s="25">
        <f t="shared" si="4"/>
        <v>-354251.52119811065</v>
      </c>
      <c r="R181" s="25">
        <v>99366.025498111179</v>
      </c>
      <c r="S181" s="25">
        <f t="shared" si="5"/>
        <v>-254885.49569999948</v>
      </c>
    </row>
    <row r="182" spans="1:19" x14ac:dyDescent="0.25">
      <c r="A182" s="19" t="s">
        <v>218</v>
      </c>
      <c r="B182" s="20">
        <v>4646</v>
      </c>
      <c r="C182" s="21">
        <v>1160</v>
      </c>
      <c r="D182" s="21">
        <v>650.39</v>
      </c>
      <c r="E182" s="21">
        <v>509.61</v>
      </c>
      <c r="F182" s="22">
        <v>2956.83</v>
      </c>
      <c r="G182" s="22">
        <v>3172.68</v>
      </c>
      <c r="H182" s="22">
        <v>3539922.1184999999</v>
      </c>
      <c r="I182" s="22">
        <v>7114.1</v>
      </c>
      <c r="J182" s="22"/>
      <c r="K182" s="22">
        <v>704.4</v>
      </c>
      <c r="L182" s="22">
        <v>591.70000000000005</v>
      </c>
      <c r="M182" s="25">
        <v>3515432.9832150722</v>
      </c>
      <c r="N182" s="25">
        <v>24489.135284927448</v>
      </c>
      <c r="O182" s="25">
        <v>3539922.1184999999</v>
      </c>
      <c r="P182" s="25">
        <v>3441890.7199999997</v>
      </c>
      <c r="Q182" s="25">
        <f t="shared" si="4"/>
        <v>73542.263215072453</v>
      </c>
      <c r="R182" s="25">
        <v>24489.135284927448</v>
      </c>
      <c r="S182" s="25">
        <f t="shared" si="5"/>
        <v>98031.398499999894</v>
      </c>
    </row>
    <row r="183" spans="1:19" x14ac:dyDescent="0.25">
      <c r="A183" s="19" t="s">
        <v>219</v>
      </c>
      <c r="B183" s="20">
        <v>4647</v>
      </c>
      <c r="C183" s="21">
        <v>856.83831030459669</v>
      </c>
      <c r="D183" s="21">
        <v>485.77793484914582</v>
      </c>
      <c r="E183" s="21">
        <v>371.06037545545087</v>
      </c>
      <c r="F183" s="22">
        <v>2956.83</v>
      </c>
      <c r="G183" s="22">
        <v>3172.68</v>
      </c>
      <c r="H183" s="22">
        <v>2613618.6030999995</v>
      </c>
      <c r="I183" s="22">
        <v>3886.4</v>
      </c>
      <c r="J183" s="22">
        <v>720.3</v>
      </c>
      <c r="K183" s="22">
        <v>389.3</v>
      </c>
      <c r="L183" s="22">
        <v>237.50000000000003</v>
      </c>
      <c r="M183" s="25">
        <v>2196531.5396331027</v>
      </c>
      <c r="N183" s="25">
        <v>9984.9463410938624</v>
      </c>
      <c r="O183" s="25">
        <v>2206516.4859741963</v>
      </c>
      <c r="P183" s="25">
        <v>1988024.0500000005</v>
      </c>
      <c r="Q183" s="25">
        <f t="shared" si="4"/>
        <v>208507.4896331022</v>
      </c>
      <c r="R183" s="25">
        <v>9984.9463410938624</v>
      </c>
      <c r="S183" s="25">
        <f t="shared" si="5"/>
        <v>218492.43597419607</v>
      </c>
    </row>
    <row r="184" spans="1:19" x14ac:dyDescent="0.25">
      <c r="A184" s="19" t="s">
        <v>220</v>
      </c>
      <c r="B184" s="20">
        <v>4648</v>
      </c>
      <c r="C184" s="21">
        <v>343.66999999999996</v>
      </c>
      <c r="D184" s="21">
        <v>211.73</v>
      </c>
      <c r="E184" s="21">
        <v>131.94</v>
      </c>
      <c r="F184" s="22">
        <v>2956.83</v>
      </c>
      <c r="G184" s="22">
        <v>3172.68</v>
      </c>
      <c r="H184" s="22">
        <v>1044653.0151</v>
      </c>
      <c r="I184" s="22">
        <v>2044.5</v>
      </c>
      <c r="J184" s="22">
        <v>56.6</v>
      </c>
      <c r="K184" s="22">
        <v>329.6</v>
      </c>
      <c r="L184" s="22">
        <v>934.2</v>
      </c>
      <c r="M184" s="25">
        <v>974088.36559994542</v>
      </c>
      <c r="N184" s="25">
        <v>43597.957647299823</v>
      </c>
      <c r="O184" s="25">
        <v>1017686.3232472453</v>
      </c>
      <c r="P184" s="25">
        <v>1082066.52</v>
      </c>
      <c r="Q184" s="25">
        <f t="shared" si="4"/>
        <v>-107978.1544000546</v>
      </c>
      <c r="R184" s="25">
        <v>43597.957647299823</v>
      </c>
      <c r="S184" s="25">
        <f t="shared" si="5"/>
        <v>-64380.196752754775</v>
      </c>
    </row>
    <row r="185" spans="1:19" x14ac:dyDescent="0.25">
      <c r="A185" s="19" t="s">
        <v>221</v>
      </c>
      <c r="B185" s="20">
        <v>4649</v>
      </c>
      <c r="C185" s="21">
        <v>302.99</v>
      </c>
      <c r="D185" s="21">
        <v>180.26999999999998</v>
      </c>
      <c r="E185" s="21">
        <v>122.72</v>
      </c>
      <c r="F185" s="22">
        <v>2956.83</v>
      </c>
      <c r="G185" s="22">
        <v>3172.68</v>
      </c>
      <c r="H185" s="22">
        <v>922379.0336999998</v>
      </c>
      <c r="I185" s="22">
        <v>2203.5</v>
      </c>
      <c r="J185" s="22"/>
      <c r="K185" s="22">
        <v>208.3</v>
      </c>
      <c r="L185" s="22">
        <v>197.29999999999998</v>
      </c>
      <c r="M185" s="25">
        <v>915832.2422803198</v>
      </c>
      <c r="N185" s="25">
        <v>6546.7914196799757</v>
      </c>
      <c r="O185" s="25">
        <v>922379.0336999998</v>
      </c>
      <c r="P185" s="25">
        <v>925790.95</v>
      </c>
      <c r="Q185" s="25">
        <f t="shared" si="4"/>
        <v>-9958.7077196801547</v>
      </c>
      <c r="R185" s="25">
        <v>6546.7914196799757</v>
      </c>
      <c r="S185" s="25">
        <f t="shared" si="5"/>
        <v>-3411.916300000179</v>
      </c>
    </row>
    <row r="186" spans="1:19" x14ac:dyDescent="0.25">
      <c r="A186" s="19" t="s">
        <v>222</v>
      </c>
      <c r="B186" s="20">
        <v>4650</v>
      </c>
      <c r="C186" s="21">
        <v>367.75</v>
      </c>
      <c r="D186" s="21">
        <v>218.84</v>
      </c>
      <c r="E186" s="21">
        <v>148.91</v>
      </c>
      <c r="F186" s="22">
        <v>2956.83</v>
      </c>
      <c r="G186" s="22">
        <v>3172.68</v>
      </c>
      <c r="H186" s="22">
        <v>1119516.456</v>
      </c>
      <c r="I186" s="22">
        <v>2150.8000000000002</v>
      </c>
      <c r="J186" s="22"/>
      <c r="K186" s="22">
        <v>249.6</v>
      </c>
      <c r="L186" s="22">
        <v>210.60000000000002</v>
      </c>
      <c r="M186" s="25">
        <v>1109134.4744534497</v>
      </c>
      <c r="N186" s="25">
        <v>10381.981546550231</v>
      </c>
      <c r="O186" s="25">
        <v>1119516.456</v>
      </c>
      <c r="P186" s="25">
        <v>955066.2000000003</v>
      </c>
      <c r="Q186" s="25">
        <f t="shared" si="4"/>
        <v>154068.27445344941</v>
      </c>
      <c r="R186" s="25">
        <v>10381.981546550231</v>
      </c>
      <c r="S186" s="25">
        <f t="shared" si="5"/>
        <v>164450.25599999964</v>
      </c>
    </row>
    <row r="187" spans="1:19" x14ac:dyDescent="0.25">
      <c r="A187" s="19" t="s">
        <v>223</v>
      </c>
      <c r="B187" s="20">
        <v>4651</v>
      </c>
      <c r="C187" s="21">
        <v>287.52</v>
      </c>
      <c r="D187" s="21">
        <v>172.07</v>
      </c>
      <c r="E187" s="21">
        <v>115.44999999999999</v>
      </c>
      <c r="F187" s="22">
        <v>2956.83</v>
      </c>
      <c r="G187" s="22">
        <v>3172.68</v>
      </c>
      <c r="H187" s="22">
        <v>875067.64409999992</v>
      </c>
      <c r="I187" s="22">
        <v>2040.1</v>
      </c>
      <c r="J187" s="22"/>
      <c r="K187" s="22">
        <v>262.3</v>
      </c>
      <c r="L187" s="22">
        <v>403.2</v>
      </c>
      <c r="M187" s="25">
        <v>858616.24385517777</v>
      </c>
      <c r="N187" s="25">
        <v>16451.400244822151</v>
      </c>
      <c r="O187" s="25">
        <v>875067.64409999992</v>
      </c>
      <c r="P187" s="25">
        <v>846619.77999999991</v>
      </c>
      <c r="Q187" s="25">
        <f t="shared" si="4"/>
        <v>11996.463855177863</v>
      </c>
      <c r="R187" s="25">
        <v>16451.400244822151</v>
      </c>
      <c r="S187" s="25">
        <f t="shared" si="5"/>
        <v>28447.864100000013</v>
      </c>
    </row>
    <row r="188" spans="1:19" x14ac:dyDescent="0.25">
      <c r="A188" s="19" t="s">
        <v>224</v>
      </c>
      <c r="B188" s="20">
        <v>4652</v>
      </c>
      <c r="C188" s="21">
        <v>407.54</v>
      </c>
      <c r="D188" s="21">
        <v>244.96000000000004</v>
      </c>
      <c r="E188" s="21">
        <v>162.57999999999998</v>
      </c>
      <c r="F188" s="22">
        <v>2956.83</v>
      </c>
      <c r="G188" s="22">
        <v>3172.68</v>
      </c>
      <c r="H188" s="22">
        <v>1240119.3912</v>
      </c>
      <c r="I188" s="22">
        <v>2649.1</v>
      </c>
      <c r="J188" s="22"/>
      <c r="K188" s="22">
        <v>453.2</v>
      </c>
      <c r="L188" s="22">
        <v>1419.6000000000004</v>
      </c>
      <c r="M188" s="25">
        <v>1176910.244359965</v>
      </c>
      <c r="N188" s="25">
        <v>63209.146840034933</v>
      </c>
      <c r="O188" s="25">
        <v>1240119.3912</v>
      </c>
      <c r="P188" s="25">
        <v>1239661.53</v>
      </c>
      <c r="Q188" s="25">
        <f t="shared" si="4"/>
        <v>-62751.285640035057</v>
      </c>
      <c r="R188" s="25">
        <v>63209.146840034933</v>
      </c>
      <c r="S188" s="25">
        <f t="shared" si="5"/>
        <v>457.86119999987568</v>
      </c>
    </row>
    <row r="189" spans="1:19" x14ac:dyDescent="0.25">
      <c r="A189" s="19" t="s">
        <v>225</v>
      </c>
      <c r="B189" s="20">
        <v>4653</v>
      </c>
      <c r="C189" s="21">
        <v>598.39</v>
      </c>
      <c r="D189" s="21">
        <v>343.99</v>
      </c>
      <c r="E189" s="21">
        <v>254.39999999999998</v>
      </c>
      <c r="F189" s="22">
        <v>2956.83</v>
      </c>
      <c r="G189" s="22">
        <v>3172.68</v>
      </c>
      <c r="H189" s="22">
        <v>1824249.7437</v>
      </c>
      <c r="I189" s="22">
        <v>4502.6000000000004</v>
      </c>
      <c r="J189" s="22"/>
      <c r="K189" s="22">
        <v>412</v>
      </c>
      <c r="L189" s="22">
        <v>113.9</v>
      </c>
      <c r="M189" s="25">
        <v>1820476.5924222758</v>
      </c>
      <c r="N189" s="25">
        <v>3773.1512777241546</v>
      </c>
      <c r="O189" s="25">
        <v>1824249.7437</v>
      </c>
      <c r="P189" s="25">
        <v>1777200.8100000005</v>
      </c>
      <c r="Q189" s="25">
        <f t="shared" si="4"/>
        <v>43275.782422275282</v>
      </c>
      <c r="R189" s="25">
        <v>3773.1512777241546</v>
      </c>
      <c r="S189" s="25">
        <f t="shared" si="5"/>
        <v>47048.933699999434</v>
      </c>
    </row>
    <row r="190" spans="1:19" x14ac:dyDescent="0.25">
      <c r="A190" s="19" t="s">
        <v>226</v>
      </c>
      <c r="B190" s="20">
        <v>4655</v>
      </c>
      <c r="C190" s="21">
        <v>865.06999999999994</v>
      </c>
      <c r="D190" s="21">
        <v>513.79000000000008</v>
      </c>
      <c r="E190" s="21">
        <v>351.28</v>
      </c>
      <c r="F190" s="22">
        <v>2956.83</v>
      </c>
      <c r="G190" s="22">
        <v>3172.68</v>
      </c>
      <c r="H190" s="22">
        <v>2633688.7160999998</v>
      </c>
      <c r="I190" s="22">
        <v>4942.3999999999996</v>
      </c>
      <c r="J190" s="22">
        <v>896.2</v>
      </c>
      <c r="K190" s="22">
        <v>509</v>
      </c>
      <c r="L190" s="22">
        <v>189.3</v>
      </c>
      <c r="M190" s="25">
        <v>2223814.6392542752</v>
      </c>
      <c r="N190" s="25">
        <v>6632.1944202470195</v>
      </c>
      <c r="O190" s="25">
        <v>2230446.8336745221</v>
      </c>
      <c r="P190" s="25">
        <v>2202076.6499999994</v>
      </c>
      <c r="Q190" s="25">
        <f t="shared" si="4"/>
        <v>21737.989254275803</v>
      </c>
      <c r="R190" s="25">
        <v>6632.1944202470195</v>
      </c>
      <c r="S190" s="25">
        <f t="shared" si="5"/>
        <v>28370.183674522821</v>
      </c>
    </row>
    <row r="191" spans="1:19" x14ac:dyDescent="0.25">
      <c r="A191" s="19" t="s">
        <v>227</v>
      </c>
      <c r="B191" s="20">
        <v>4656</v>
      </c>
      <c r="C191" s="21">
        <v>486.94000000000005</v>
      </c>
      <c r="D191" s="21">
        <v>286.59999999999997</v>
      </c>
      <c r="E191" s="21">
        <v>200.33999999999997</v>
      </c>
      <c r="F191" s="22">
        <v>2956.83</v>
      </c>
      <c r="G191" s="22">
        <v>3172.68</v>
      </c>
      <c r="H191" s="22">
        <v>1483042.1891999999</v>
      </c>
      <c r="I191" s="22">
        <v>2882.5</v>
      </c>
      <c r="J191" s="22">
        <v>361</v>
      </c>
      <c r="K191" s="22">
        <v>269.7</v>
      </c>
      <c r="L191" s="22">
        <v>105.30000000000001</v>
      </c>
      <c r="M191" s="25">
        <v>1314798.8445649839</v>
      </c>
      <c r="N191" s="25">
        <v>3579.8987068431611</v>
      </c>
      <c r="O191" s="25">
        <v>1318378.743271827</v>
      </c>
      <c r="P191" s="25">
        <v>1278084.76</v>
      </c>
      <c r="Q191" s="25">
        <f t="shared" si="4"/>
        <v>36714.084564983845</v>
      </c>
      <c r="R191" s="25">
        <v>3579.8987068431611</v>
      </c>
      <c r="S191" s="25">
        <f t="shared" si="5"/>
        <v>40293.983271827005</v>
      </c>
    </row>
    <row r="192" spans="1:19" x14ac:dyDescent="0.25">
      <c r="A192" s="19" t="s">
        <v>228</v>
      </c>
      <c r="B192" s="20">
        <v>6182</v>
      </c>
      <c r="C192" s="21">
        <v>983.08999999999992</v>
      </c>
      <c r="D192" s="21">
        <v>577.58999999999992</v>
      </c>
      <c r="E192" s="21">
        <v>405.5</v>
      </c>
      <c r="F192" s="22">
        <v>2956.83</v>
      </c>
      <c r="G192" s="22">
        <v>3172.68</v>
      </c>
      <c r="H192" s="22">
        <v>2994357.1796999997</v>
      </c>
      <c r="I192" s="22">
        <v>7575.09</v>
      </c>
      <c r="J192" s="22">
        <v>702.86</v>
      </c>
      <c r="K192" s="22">
        <v>1435.8</v>
      </c>
      <c r="L192" s="22">
        <v>248.4</v>
      </c>
      <c r="M192" s="25">
        <v>2728314.2993109627</v>
      </c>
      <c r="N192" s="25">
        <v>12894.338468914617</v>
      </c>
      <c r="O192" s="25">
        <v>2741208.6377798771</v>
      </c>
      <c r="P192" s="25">
        <v>2725697.77</v>
      </c>
      <c r="Q192" s="25">
        <f t="shared" si="4"/>
        <v>2616.5293109626509</v>
      </c>
      <c r="R192" s="25">
        <v>12894.338468914617</v>
      </c>
      <c r="S192" s="25">
        <f t="shared" si="5"/>
        <v>15510.867779877268</v>
      </c>
    </row>
    <row r="193" spans="1:19" x14ac:dyDescent="0.25">
      <c r="A193" s="19" t="s">
        <v>229</v>
      </c>
      <c r="B193" s="20">
        <v>4660</v>
      </c>
      <c r="C193" s="21">
        <v>583.96</v>
      </c>
      <c r="D193" s="21">
        <v>332.33</v>
      </c>
      <c r="E193" s="21">
        <v>251.63</v>
      </c>
      <c r="F193" s="22">
        <v>2956.83</v>
      </c>
      <c r="G193" s="22">
        <v>3172.68</v>
      </c>
      <c r="H193" s="22">
        <v>1780984.7822999998</v>
      </c>
      <c r="I193" s="22">
        <v>3768.2</v>
      </c>
      <c r="J193" s="22">
        <v>171.8</v>
      </c>
      <c r="K193" s="22">
        <v>398.8</v>
      </c>
      <c r="L193" s="22">
        <v>635.30000000000007</v>
      </c>
      <c r="M193" s="25">
        <v>1681587.4548290919</v>
      </c>
      <c r="N193" s="25">
        <v>22730.291554651238</v>
      </c>
      <c r="O193" s="25">
        <v>1704317.7463837431</v>
      </c>
      <c r="P193" s="25">
        <v>1662999.72</v>
      </c>
      <c r="Q193" s="25">
        <f t="shared" si="4"/>
        <v>18587.734829091933</v>
      </c>
      <c r="R193" s="25">
        <v>22730.291554651238</v>
      </c>
      <c r="S193" s="25">
        <f t="shared" si="5"/>
        <v>41318.02638374317</v>
      </c>
    </row>
    <row r="194" spans="1:19" x14ac:dyDescent="0.25">
      <c r="A194" s="19" t="s">
        <v>230</v>
      </c>
      <c r="B194" s="20">
        <v>4661</v>
      </c>
      <c r="C194" s="21">
        <v>583.07999999999993</v>
      </c>
      <c r="D194" s="21">
        <v>364.26</v>
      </c>
      <c r="E194" s="21">
        <v>218.82</v>
      </c>
      <c r="F194" s="22">
        <v>2956.83</v>
      </c>
      <c r="G194" s="22">
        <v>3172.68</v>
      </c>
      <c r="H194" s="22">
        <v>1771300.7334</v>
      </c>
      <c r="I194" s="22">
        <v>3879.2</v>
      </c>
      <c r="J194" s="22">
        <v>119.1</v>
      </c>
      <c r="K194" s="22">
        <v>401.4</v>
      </c>
      <c r="L194" s="22">
        <v>492.9</v>
      </c>
      <c r="M194" s="25">
        <v>1701330.6450202975</v>
      </c>
      <c r="N194" s="25">
        <v>17735.483352398416</v>
      </c>
      <c r="O194" s="25">
        <v>1719066.128372696</v>
      </c>
      <c r="P194" s="25">
        <v>1754512.83</v>
      </c>
      <c r="Q194" s="25">
        <f t="shared" si="4"/>
        <v>-53182.184979702579</v>
      </c>
      <c r="R194" s="25">
        <v>17735.483352398416</v>
      </c>
      <c r="S194" s="25">
        <f t="shared" si="5"/>
        <v>-35446.701627304166</v>
      </c>
    </row>
    <row r="195" spans="1:19" x14ac:dyDescent="0.25">
      <c r="A195" s="19" t="s">
        <v>231</v>
      </c>
      <c r="B195" s="20">
        <v>5166</v>
      </c>
      <c r="C195" s="21">
        <v>420.84999999999997</v>
      </c>
      <c r="D195" s="21">
        <v>247.30999999999997</v>
      </c>
      <c r="E195" s="21">
        <v>173.54</v>
      </c>
      <c r="F195" s="22">
        <v>2956.83</v>
      </c>
      <c r="G195" s="22">
        <v>3172.68</v>
      </c>
      <c r="H195" s="22">
        <v>1281840.5145</v>
      </c>
      <c r="I195" s="22">
        <v>2625.5</v>
      </c>
      <c r="J195" s="22">
        <v>438.6</v>
      </c>
      <c r="K195" s="22">
        <v>554</v>
      </c>
      <c r="L195" s="22">
        <v>1430.4999999999998</v>
      </c>
      <c r="M195" s="25">
        <v>1079534.3859244166</v>
      </c>
      <c r="N195" s="25">
        <v>27763.315648614611</v>
      </c>
      <c r="O195" s="25">
        <v>1107297.7015730313</v>
      </c>
      <c r="P195" s="25">
        <v>1110369.6800000002</v>
      </c>
      <c r="Q195" s="25">
        <f t="shared" si="4"/>
        <v>-30835.294075583573</v>
      </c>
      <c r="R195" s="25">
        <v>27763.315648614611</v>
      </c>
      <c r="S195" s="25">
        <f t="shared" si="5"/>
        <v>-3071.9784269689626</v>
      </c>
    </row>
    <row r="196" spans="1:19" x14ac:dyDescent="0.25">
      <c r="A196" s="19" t="s">
        <v>232</v>
      </c>
      <c r="B196" s="20">
        <v>4695</v>
      </c>
      <c r="C196" s="21">
        <v>1164.33</v>
      </c>
      <c r="D196" s="21">
        <v>712.86</v>
      </c>
      <c r="E196" s="21">
        <v>451.46999999999997</v>
      </c>
      <c r="F196" s="22">
        <v>2956.83</v>
      </c>
      <c r="G196" s="22">
        <v>3172.68</v>
      </c>
      <c r="H196" s="22">
        <v>3540175.6733999997</v>
      </c>
      <c r="I196" s="22">
        <v>7317.5</v>
      </c>
      <c r="J196" s="22">
        <v>263</v>
      </c>
      <c r="K196" s="22">
        <v>925.3</v>
      </c>
      <c r="L196" s="22">
        <v>284.60000000000002</v>
      </c>
      <c r="M196" s="25">
        <v>3403899.7953130235</v>
      </c>
      <c r="N196" s="25">
        <v>13935.509632268548</v>
      </c>
      <c r="O196" s="25">
        <v>3417835.304945292</v>
      </c>
      <c r="P196" s="25">
        <v>3031275.64</v>
      </c>
      <c r="Q196" s="25">
        <f t="shared" si="4"/>
        <v>372624.15531302337</v>
      </c>
      <c r="R196" s="25">
        <v>13935.509632268548</v>
      </c>
      <c r="S196" s="25">
        <f t="shared" si="5"/>
        <v>386559.66494529194</v>
      </c>
    </row>
    <row r="197" spans="1:19" x14ac:dyDescent="0.25">
      <c r="A197" s="19" t="s">
        <v>233</v>
      </c>
      <c r="B197" s="20">
        <v>4697</v>
      </c>
      <c r="C197" s="21">
        <v>1286.69</v>
      </c>
      <c r="D197" s="21">
        <v>773.72</v>
      </c>
      <c r="E197" s="21">
        <v>512.97</v>
      </c>
      <c r="F197" s="22">
        <v>2956.83</v>
      </c>
      <c r="G197" s="22">
        <v>3172.68</v>
      </c>
      <c r="H197" s="22">
        <v>3915248.1672</v>
      </c>
      <c r="I197" s="22">
        <v>9244</v>
      </c>
      <c r="J197" s="22"/>
      <c r="K197" s="22">
        <v>1193.5999999999999</v>
      </c>
      <c r="L197" s="22">
        <v>364.1</v>
      </c>
      <c r="M197" s="25">
        <v>3898281.3406502479</v>
      </c>
      <c r="N197" s="25">
        <v>16966.826549752041</v>
      </c>
      <c r="O197" s="25">
        <v>3915248.1672</v>
      </c>
      <c r="P197" s="25">
        <v>4011948.4399999995</v>
      </c>
      <c r="Q197" s="25">
        <f t="shared" si="4"/>
        <v>-113667.0993497516</v>
      </c>
      <c r="R197" s="25">
        <v>16966.826549752041</v>
      </c>
      <c r="S197" s="25">
        <f t="shared" si="5"/>
        <v>-96700.27279999957</v>
      </c>
    </row>
    <row r="198" spans="1:19" x14ac:dyDescent="0.25">
      <c r="A198" s="19" t="s">
        <v>234</v>
      </c>
      <c r="B198" s="20">
        <v>4701</v>
      </c>
      <c r="C198" s="21">
        <v>496.49000000000007</v>
      </c>
      <c r="D198" s="21">
        <v>302.34000000000003</v>
      </c>
      <c r="E198" s="21">
        <v>194.15</v>
      </c>
      <c r="F198" s="22">
        <v>2956.83</v>
      </c>
      <c r="G198" s="22">
        <v>3172.68</v>
      </c>
      <c r="H198" s="22">
        <v>1509943.8042000001</v>
      </c>
      <c r="I198" s="22">
        <v>2637.1</v>
      </c>
      <c r="J198" s="22"/>
      <c r="K198" s="22">
        <v>344.5</v>
      </c>
      <c r="L198" s="22">
        <v>489.89999999999992</v>
      </c>
      <c r="M198" s="25">
        <v>1482611.2518171123</v>
      </c>
      <c r="N198" s="25">
        <v>27332.552382887767</v>
      </c>
      <c r="O198" s="25">
        <v>1509943.8042000001</v>
      </c>
      <c r="P198" s="25">
        <v>1324013.29</v>
      </c>
      <c r="Q198" s="25">
        <f t="shared" ref="Q198:Q223" si="6">M198-P198</f>
        <v>158597.96181711229</v>
      </c>
      <c r="R198" s="25">
        <v>27332.552382887767</v>
      </c>
      <c r="S198" s="25">
        <f t="shared" ref="S198:S223" si="7">Q198+R198</f>
        <v>185930.51420000006</v>
      </c>
    </row>
    <row r="199" spans="1:19" x14ac:dyDescent="0.25">
      <c r="A199" s="19" t="s">
        <v>235</v>
      </c>
      <c r="B199" s="20">
        <v>22486</v>
      </c>
      <c r="C199" s="21">
        <v>344.38827168024591</v>
      </c>
      <c r="D199" s="21">
        <v>195.48296638629884</v>
      </c>
      <c r="E199" s="21">
        <v>148.90530529394709</v>
      </c>
      <c r="F199" s="22">
        <v>2956.83</v>
      </c>
      <c r="G199" s="22">
        <v>3172.68</v>
      </c>
      <c r="H199" s="22">
        <v>1050438.7834999999</v>
      </c>
      <c r="I199" s="22">
        <v>2149.8000000000002</v>
      </c>
      <c r="J199" s="22"/>
      <c r="K199" s="22">
        <v>244.8</v>
      </c>
      <c r="L199" s="22">
        <v>0</v>
      </c>
      <c r="M199" s="25">
        <v>1050438.7834999999</v>
      </c>
      <c r="N199" s="25">
        <v>0</v>
      </c>
      <c r="O199" s="25">
        <v>1050438.7834999999</v>
      </c>
      <c r="P199" s="25">
        <v>1141411.42</v>
      </c>
      <c r="Q199" s="25">
        <f t="shared" si="6"/>
        <v>-90972.636500000022</v>
      </c>
      <c r="R199" s="25">
        <v>0</v>
      </c>
      <c r="S199" s="25">
        <f t="shared" si="7"/>
        <v>-90972.636500000022</v>
      </c>
    </row>
    <row r="200" spans="1:19" x14ac:dyDescent="0.25">
      <c r="A200" s="19" t="s">
        <v>236</v>
      </c>
      <c r="B200" s="20">
        <v>6285</v>
      </c>
      <c r="C200" s="21">
        <v>316.26981565864844</v>
      </c>
      <c r="D200" s="21">
        <v>176.2719719429254</v>
      </c>
      <c r="E200" s="21">
        <v>139.99784371572301</v>
      </c>
      <c r="F200" s="22">
        <v>2956.83</v>
      </c>
      <c r="G200" s="22">
        <v>3172.68</v>
      </c>
      <c r="H200" s="22">
        <v>965374.61360000016</v>
      </c>
      <c r="I200" s="22">
        <v>2134.5</v>
      </c>
      <c r="J200" s="22"/>
      <c r="K200" s="22">
        <v>254</v>
      </c>
      <c r="L200" s="22">
        <v>0</v>
      </c>
      <c r="M200" s="25">
        <v>965374.61360000016</v>
      </c>
      <c r="N200" s="25">
        <v>0</v>
      </c>
      <c r="O200" s="25">
        <v>965374.61360000016</v>
      </c>
      <c r="P200" s="25">
        <v>1108042.8299999998</v>
      </c>
      <c r="Q200" s="25">
        <f t="shared" si="6"/>
        <v>-142668.21639999968</v>
      </c>
      <c r="R200" s="25">
        <v>0</v>
      </c>
      <c r="S200" s="25">
        <f t="shared" si="7"/>
        <v>-142668.21639999968</v>
      </c>
    </row>
    <row r="201" spans="1:19" x14ac:dyDescent="0.25">
      <c r="A201" s="19" t="s">
        <v>237</v>
      </c>
      <c r="B201" s="20">
        <v>4717</v>
      </c>
      <c r="C201" s="21">
        <v>840.28000000000009</v>
      </c>
      <c r="D201" s="21">
        <v>506.71000000000004</v>
      </c>
      <c r="E201" s="21">
        <v>333.57000000000005</v>
      </c>
      <c r="F201" s="22">
        <v>2956.83</v>
      </c>
      <c r="G201" s="22">
        <v>3172.68</v>
      </c>
      <c r="H201" s="22">
        <v>2556566.1968999999</v>
      </c>
      <c r="I201" s="22">
        <v>4443.6000000000004</v>
      </c>
      <c r="J201" s="22">
        <v>1044</v>
      </c>
      <c r="K201" s="22">
        <v>407.8</v>
      </c>
      <c r="L201" s="22">
        <v>135</v>
      </c>
      <c r="M201" s="25">
        <v>2066748.6146515785</v>
      </c>
      <c r="N201" s="25">
        <v>4246.0740802133068</v>
      </c>
      <c r="O201" s="25">
        <v>2070994.6887317917</v>
      </c>
      <c r="P201" s="25">
        <v>1930437.7499999995</v>
      </c>
      <c r="Q201" s="25">
        <f t="shared" si="6"/>
        <v>136310.86465157894</v>
      </c>
      <c r="R201" s="25">
        <v>4246.0740802133068</v>
      </c>
      <c r="S201" s="25">
        <f t="shared" si="7"/>
        <v>140556.93873179224</v>
      </c>
    </row>
    <row r="202" spans="1:19" x14ac:dyDescent="0.25">
      <c r="A202" s="19" t="s">
        <v>238</v>
      </c>
      <c r="B202" s="20">
        <v>4718</v>
      </c>
      <c r="C202" s="21">
        <v>1282.7599999999998</v>
      </c>
      <c r="D202" s="21">
        <v>788.03</v>
      </c>
      <c r="E202" s="21">
        <v>494.73</v>
      </c>
      <c r="F202" s="22">
        <v>2956.83</v>
      </c>
      <c r="G202" s="22">
        <v>3172.68</v>
      </c>
      <c r="H202" s="22">
        <v>3899690.7212999999</v>
      </c>
      <c r="I202" s="22">
        <v>7487.4</v>
      </c>
      <c r="J202" s="22"/>
      <c r="K202" s="22">
        <v>1633.2</v>
      </c>
      <c r="L202" s="22">
        <v>0</v>
      </c>
      <c r="M202" s="25">
        <v>3899690.7212999999</v>
      </c>
      <c r="N202" s="25">
        <v>0</v>
      </c>
      <c r="O202" s="25">
        <v>3899690.7212999999</v>
      </c>
      <c r="P202" s="25">
        <v>3698740.6499999994</v>
      </c>
      <c r="Q202" s="25">
        <f t="shared" si="6"/>
        <v>200950.07130000042</v>
      </c>
      <c r="R202" s="25">
        <v>0</v>
      </c>
      <c r="S202" s="25">
        <f t="shared" si="7"/>
        <v>200950.07130000042</v>
      </c>
    </row>
    <row r="203" spans="1:19" x14ac:dyDescent="0.25">
      <c r="A203" s="19" t="s">
        <v>239</v>
      </c>
      <c r="B203" s="20">
        <v>4719</v>
      </c>
      <c r="C203" s="21">
        <v>652.08000000000004</v>
      </c>
      <c r="D203" s="21">
        <v>388.25</v>
      </c>
      <c r="E203" s="21">
        <v>263.83</v>
      </c>
      <c r="F203" s="22">
        <v>2956.83</v>
      </c>
      <c r="G203" s="22">
        <v>3172.68</v>
      </c>
      <c r="H203" s="22">
        <v>1985037.4118999999</v>
      </c>
      <c r="I203" s="22">
        <v>4534.1000000000004</v>
      </c>
      <c r="J203" s="22">
        <v>35.6</v>
      </c>
      <c r="K203" s="22">
        <v>421.7</v>
      </c>
      <c r="L203" s="22">
        <v>230.5</v>
      </c>
      <c r="M203" s="25">
        <v>1961582.7517722249</v>
      </c>
      <c r="N203" s="25">
        <v>8053.0708458685549</v>
      </c>
      <c r="O203" s="25">
        <v>1969635.8226180933</v>
      </c>
      <c r="P203" s="25">
        <v>1873963.12</v>
      </c>
      <c r="Q203" s="25">
        <f t="shared" si="6"/>
        <v>87619.631772224791</v>
      </c>
      <c r="R203" s="25">
        <v>8053.0708458685549</v>
      </c>
      <c r="S203" s="25">
        <f t="shared" si="7"/>
        <v>95672.702618093346</v>
      </c>
    </row>
    <row r="204" spans="1:19" x14ac:dyDescent="0.25">
      <c r="A204" s="19" t="s">
        <v>240</v>
      </c>
      <c r="B204" s="20">
        <v>4720</v>
      </c>
      <c r="C204" s="21">
        <v>1071.1500000000001</v>
      </c>
      <c r="D204" s="21">
        <v>609.17000000000007</v>
      </c>
      <c r="E204" s="21">
        <v>461.98</v>
      </c>
      <c r="F204" s="22">
        <v>2956.83</v>
      </c>
      <c r="G204" s="22">
        <v>3172.68</v>
      </c>
      <c r="H204" s="22">
        <v>3266926.8375000004</v>
      </c>
      <c r="I204" s="22">
        <v>7077.55</v>
      </c>
      <c r="J204" s="22">
        <v>97.55</v>
      </c>
      <c r="K204" s="22">
        <v>862.9</v>
      </c>
      <c r="L204" s="22">
        <v>493.4</v>
      </c>
      <c r="M204" s="25">
        <v>3200252.4269058183</v>
      </c>
      <c r="N204" s="25">
        <v>22565.273358180566</v>
      </c>
      <c r="O204" s="25">
        <v>3222817.7002639989</v>
      </c>
      <c r="P204" s="25">
        <v>2943386.1300000004</v>
      </c>
      <c r="Q204" s="25">
        <f t="shared" si="6"/>
        <v>256866.29690581793</v>
      </c>
      <c r="R204" s="25">
        <v>22565.273358180566</v>
      </c>
      <c r="S204" s="25">
        <f t="shared" si="7"/>
        <v>279431.57026399847</v>
      </c>
    </row>
    <row r="205" spans="1:19" x14ac:dyDescent="0.25">
      <c r="A205" s="19" t="s">
        <v>241</v>
      </c>
      <c r="B205" s="20">
        <v>4721</v>
      </c>
      <c r="C205" s="21">
        <v>619.01</v>
      </c>
      <c r="D205" s="21">
        <v>375.58000000000004</v>
      </c>
      <c r="E205" s="21">
        <v>243.43</v>
      </c>
      <c r="F205" s="22">
        <v>2956.83</v>
      </c>
      <c r="G205" s="22">
        <v>3172.68</v>
      </c>
      <c r="H205" s="22">
        <v>1882851.7038000003</v>
      </c>
      <c r="I205" s="22">
        <v>4624.3</v>
      </c>
      <c r="J205" s="22"/>
      <c r="K205" s="22">
        <v>434.4</v>
      </c>
      <c r="L205" s="22">
        <v>138.89999999999998</v>
      </c>
      <c r="M205" s="25">
        <v>1878136.8260582325</v>
      </c>
      <c r="N205" s="25">
        <v>4714.8777417676829</v>
      </c>
      <c r="O205" s="25">
        <v>1882851.7038000003</v>
      </c>
      <c r="P205" s="25">
        <v>1802723.0399999996</v>
      </c>
      <c r="Q205" s="25">
        <f t="shared" si="6"/>
        <v>75413.786058232887</v>
      </c>
      <c r="R205" s="25">
        <v>4714.8777417676829</v>
      </c>
      <c r="S205" s="25">
        <f t="shared" si="7"/>
        <v>80128.663800000562</v>
      </c>
    </row>
    <row r="206" spans="1:19" x14ac:dyDescent="0.25">
      <c r="A206" s="19" t="s">
        <v>242</v>
      </c>
      <c r="B206" s="20">
        <v>4722</v>
      </c>
      <c r="C206" s="21">
        <v>432.34999999999997</v>
      </c>
      <c r="D206" s="21">
        <v>257.56</v>
      </c>
      <c r="E206" s="21">
        <v>174.79</v>
      </c>
      <c r="F206" s="22">
        <v>2956.83</v>
      </c>
      <c r="G206" s="22">
        <v>3172.68</v>
      </c>
      <c r="H206" s="22">
        <v>1316113.872</v>
      </c>
      <c r="I206" s="22">
        <v>2783.2</v>
      </c>
      <c r="J206" s="22"/>
      <c r="K206" s="22">
        <v>336.8</v>
      </c>
      <c r="L206" s="22">
        <v>415.7</v>
      </c>
      <c r="M206" s="25">
        <v>1297651.3801735181</v>
      </c>
      <c r="N206" s="25">
        <v>18462.491826481899</v>
      </c>
      <c r="O206" s="25">
        <v>1316113.872</v>
      </c>
      <c r="P206" s="25">
        <v>1256172.8599999999</v>
      </c>
      <c r="Q206" s="25">
        <f t="shared" si="6"/>
        <v>41478.52017351822</v>
      </c>
      <c r="R206" s="25">
        <v>18462.491826481899</v>
      </c>
      <c r="S206" s="25">
        <f t="shared" si="7"/>
        <v>59941.012000000119</v>
      </c>
    </row>
    <row r="207" spans="1:19" x14ac:dyDescent="0.25">
      <c r="A207" s="19" t="s">
        <v>243</v>
      </c>
      <c r="B207" s="20">
        <v>4723</v>
      </c>
      <c r="C207" s="21">
        <v>427.92999999999995</v>
      </c>
      <c r="D207" s="21">
        <v>260.33999999999997</v>
      </c>
      <c r="E207" s="21">
        <v>167.59</v>
      </c>
      <c r="F207" s="22">
        <v>2956.83</v>
      </c>
      <c r="G207" s="22">
        <v>3172.68</v>
      </c>
      <c r="H207" s="22">
        <v>1301490.5633999999</v>
      </c>
      <c r="I207" s="22">
        <v>2856.1</v>
      </c>
      <c r="J207" s="22"/>
      <c r="K207" s="22">
        <v>269.39999999999998</v>
      </c>
      <c r="L207" s="22">
        <v>227</v>
      </c>
      <c r="M207" s="25">
        <v>1293230.9949315593</v>
      </c>
      <c r="N207" s="25">
        <v>8259.5684684405587</v>
      </c>
      <c r="O207" s="25">
        <v>1301490.5633999999</v>
      </c>
      <c r="P207" s="25">
        <v>1273504.9200000002</v>
      </c>
      <c r="Q207" s="25">
        <f t="shared" si="6"/>
        <v>19726.074931559153</v>
      </c>
      <c r="R207" s="25">
        <v>8259.5684684405587</v>
      </c>
      <c r="S207" s="25">
        <f t="shared" si="7"/>
        <v>27985.64339999971</v>
      </c>
    </row>
    <row r="208" spans="1:19" x14ac:dyDescent="0.25">
      <c r="A208" s="19" t="s">
        <v>244</v>
      </c>
      <c r="B208" s="20">
        <v>4725</v>
      </c>
      <c r="C208" s="21">
        <v>997.62</v>
      </c>
      <c r="D208" s="21">
        <v>591.65</v>
      </c>
      <c r="E208" s="21">
        <v>405.97</v>
      </c>
      <c r="F208" s="22">
        <v>2956.83</v>
      </c>
      <c r="G208" s="22">
        <v>3172.68</v>
      </c>
      <c r="H208" s="22">
        <v>3037421.3690999998</v>
      </c>
      <c r="I208" s="22">
        <v>7524.58</v>
      </c>
      <c r="J208" s="22"/>
      <c r="K208" s="22">
        <v>1198.5999999999999</v>
      </c>
      <c r="L208" s="22">
        <v>167.3</v>
      </c>
      <c r="M208" s="25">
        <v>3028343.834269363</v>
      </c>
      <c r="N208" s="25">
        <v>9077.5348306369578</v>
      </c>
      <c r="O208" s="25">
        <v>3037421.3690999998</v>
      </c>
      <c r="P208" s="25">
        <v>2752995.55</v>
      </c>
      <c r="Q208" s="25">
        <f t="shared" si="6"/>
        <v>275348.28426936315</v>
      </c>
      <c r="R208" s="25">
        <v>9077.5348306369578</v>
      </c>
      <c r="S208" s="25">
        <f t="shared" si="7"/>
        <v>284425.81910000014</v>
      </c>
    </row>
    <row r="209" spans="1:19" x14ac:dyDescent="0.25">
      <c r="A209" s="19" t="s">
        <v>245</v>
      </c>
      <c r="B209" s="20">
        <v>4732</v>
      </c>
      <c r="C209" s="21">
        <v>641.08999999999992</v>
      </c>
      <c r="D209" s="21">
        <v>397.65</v>
      </c>
      <c r="E209" s="21">
        <v>243.44</v>
      </c>
      <c r="F209" s="22">
        <v>2956.83</v>
      </c>
      <c r="G209" s="22">
        <v>3172.68</v>
      </c>
      <c r="H209" s="22">
        <v>1948140.6686999998</v>
      </c>
      <c r="I209" s="22">
        <v>3117.1</v>
      </c>
      <c r="J209" s="22"/>
      <c r="K209" s="22">
        <v>437.1</v>
      </c>
      <c r="L209" s="22">
        <v>29</v>
      </c>
      <c r="M209" s="25">
        <v>1945932.2331386835</v>
      </c>
      <c r="N209" s="25">
        <v>2208.4355613162575</v>
      </c>
      <c r="O209" s="25">
        <v>1948140.6686999998</v>
      </c>
      <c r="P209" s="25">
        <v>1749187.16</v>
      </c>
      <c r="Q209" s="25">
        <f t="shared" si="6"/>
        <v>196745.07313868357</v>
      </c>
      <c r="R209" s="25">
        <v>2208.4355613162575</v>
      </c>
      <c r="S209" s="25">
        <f t="shared" si="7"/>
        <v>198953.50869999983</v>
      </c>
    </row>
    <row r="210" spans="1:19" x14ac:dyDescent="0.25">
      <c r="A210" s="19" t="s">
        <v>246</v>
      </c>
      <c r="B210" s="20">
        <v>4734</v>
      </c>
      <c r="C210" s="21">
        <v>650.21999999999991</v>
      </c>
      <c r="D210" s="21">
        <v>397.82</v>
      </c>
      <c r="E210" s="21">
        <v>252.4</v>
      </c>
      <c r="F210" s="22">
        <v>2956.83</v>
      </c>
      <c r="G210" s="22">
        <v>3172.68</v>
      </c>
      <c r="H210" s="22">
        <v>1977070.5426</v>
      </c>
      <c r="I210" s="22">
        <v>3169.5</v>
      </c>
      <c r="J210" s="22">
        <v>299</v>
      </c>
      <c r="K210" s="22">
        <v>449.6</v>
      </c>
      <c r="L210" s="22">
        <v>0</v>
      </c>
      <c r="M210" s="25">
        <v>1806638.3407152083</v>
      </c>
      <c r="N210" s="25">
        <v>0</v>
      </c>
      <c r="O210" s="25">
        <v>1806638.3407152083</v>
      </c>
      <c r="P210" s="25">
        <v>1644385.9800000002</v>
      </c>
      <c r="Q210" s="25">
        <f t="shared" si="6"/>
        <v>162252.36071520811</v>
      </c>
      <c r="R210" s="25">
        <v>0</v>
      </c>
      <c r="S210" s="25">
        <f t="shared" si="7"/>
        <v>162252.36071520811</v>
      </c>
    </row>
    <row r="211" spans="1:19" x14ac:dyDescent="0.25">
      <c r="A211" s="19" t="s">
        <v>247</v>
      </c>
      <c r="B211" s="20">
        <v>4939</v>
      </c>
      <c r="C211" s="21">
        <v>377.15</v>
      </c>
      <c r="D211" s="21">
        <v>220.04000000000002</v>
      </c>
      <c r="E211" s="21">
        <v>157.11000000000001</v>
      </c>
      <c r="F211" s="22">
        <v>2956.83</v>
      </c>
      <c r="G211" s="22">
        <v>3172.68</v>
      </c>
      <c r="H211" s="22">
        <v>1149080.628</v>
      </c>
      <c r="I211" s="22">
        <v>2525.9</v>
      </c>
      <c r="J211" s="22">
        <v>125.6</v>
      </c>
      <c r="K211" s="22">
        <v>304.39999999999998</v>
      </c>
      <c r="L211" s="22">
        <v>0</v>
      </c>
      <c r="M211" s="25">
        <v>1094649.3525420327</v>
      </c>
      <c r="N211" s="25">
        <v>0</v>
      </c>
      <c r="O211" s="25">
        <v>1094649.3525420327</v>
      </c>
      <c r="P211" s="25">
        <v>929698.70999999973</v>
      </c>
      <c r="Q211" s="25">
        <f t="shared" si="6"/>
        <v>164950.64254203299</v>
      </c>
      <c r="R211" s="25">
        <v>0</v>
      </c>
      <c r="S211" s="25">
        <f t="shared" si="7"/>
        <v>164950.64254203299</v>
      </c>
    </row>
    <row r="212" spans="1:19" x14ac:dyDescent="0.25">
      <c r="A212" s="19" t="s">
        <v>248</v>
      </c>
      <c r="B212" s="20">
        <v>4940</v>
      </c>
      <c r="C212" s="21">
        <v>476.32</v>
      </c>
      <c r="D212" s="21">
        <v>284.62</v>
      </c>
      <c r="E212" s="21">
        <v>191.7</v>
      </c>
      <c r="F212" s="22">
        <v>2956.83</v>
      </c>
      <c r="G212" s="22">
        <v>3172.68</v>
      </c>
      <c r="H212" s="22">
        <v>1449775.7105999999</v>
      </c>
      <c r="I212" s="22">
        <v>3604</v>
      </c>
      <c r="J212" s="22"/>
      <c r="K212" s="22">
        <v>449</v>
      </c>
      <c r="L212" s="22">
        <v>119.4</v>
      </c>
      <c r="M212" s="25">
        <v>1444625.379031481</v>
      </c>
      <c r="N212" s="25">
        <v>5150.3315685189946</v>
      </c>
      <c r="O212" s="25">
        <v>1449775.7105999999</v>
      </c>
      <c r="P212" s="25">
        <v>1471243.9799999997</v>
      </c>
      <c r="Q212" s="25">
        <f t="shared" si="6"/>
        <v>-26618.60096851876</v>
      </c>
      <c r="R212" s="25">
        <v>5150.3315685189946</v>
      </c>
      <c r="S212" s="25">
        <f t="shared" si="7"/>
        <v>-21468.269399999765</v>
      </c>
    </row>
    <row r="213" spans="1:19" x14ac:dyDescent="0.25">
      <c r="A213" s="19" t="s">
        <v>249</v>
      </c>
      <c r="B213" s="20">
        <v>4941</v>
      </c>
      <c r="C213" s="21">
        <v>404.53000000000003</v>
      </c>
      <c r="D213" s="21">
        <v>245.45</v>
      </c>
      <c r="E213" s="21">
        <v>159.08000000000001</v>
      </c>
      <c r="F213" s="22">
        <v>2956.83</v>
      </c>
      <c r="G213" s="22">
        <v>3172.68</v>
      </c>
      <c r="H213" s="22">
        <v>1230463.8578999999</v>
      </c>
      <c r="I213" s="22">
        <v>2467.9</v>
      </c>
      <c r="J213" s="22"/>
      <c r="K213" s="22">
        <v>393.4</v>
      </c>
      <c r="L213" s="22">
        <v>357.9</v>
      </c>
      <c r="M213" s="25">
        <v>1211247.3830248325</v>
      </c>
      <c r="N213" s="25">
        <v>19216.474875167416</v>
      </c>
      <c r="O213" s="25">
        <v>1230463.8578999999</v>
      </c>
      <c r="P213" s="25">
        <v>1097522.07</v>
      </c>
      <c r="Q213" s="25">
        <f t="shared" si="6"/>
        <v>113725.3130248324</v>
      </c>
      <c r="R213" s="25">
        <v>19216.474875167416</v>
      </c>
      <c r="S213" s="25">
        <f t="shared" si="7"/>
        <v>132941.78789999982</v>
      </c>
    </row>
    <row r="214" spans="1:19" x14ac:dyDescent="0.25">
      <c r="A214" s="19" t="s">
        <v>250</v>
      </c>
      <c r="B214" s="20">
        <v>4942</v>
      </c>
      <c r="C214" s="21">
        <v>439.29999999999995</v>
      </c>
      <c r="D214" s="21">
        <v>269.09000000000003</v>
      </c>
      <c r="E214" s="21">
        <v>170.20999999999998</v>
      </c>
      <c r="F214" s="22">
        <v>2956.83</v>
      </c>
      <c r="G214" s="22">
        <v>3172.68</v>
      </c>
      <c r="H214" s="22">
        <v>1335675.2475000001</v>
      </c>
      <c r="I214" s="22">
        <v>3067</v>
      </c>
      <c r="J214" s="22"/>
      <c r="K214" s="22">
        <v>280.8</v>
      </c>
      <c r="L214" s="22">
        <v>0</v>
      </c>
      <c r="M214" s="25">
        <v>1335675.2475000001</v>
      </c>
      <c r="N214" s="25">
        <v>0</v>
      </c>
      <c r="O214" s="25">
        <v>1335675.2475000001</v>
      </c>
      <c r="P214" s="25">
        <v>1217282</v>
      </c>
      <c r="Q214" s="25">
        <f t="shared" si="6"/>
        <v>118393.24750000006</v>
      </c>
      <c r="R214" s="25">
        <v>0</v>
      </c>
      <c r="S214" s="25">
        <f t="shared" si="7"/>
        <v>118393.24750000006</v>
      </c>
    </row>
    <row r="215" spans="1:19" x14ac:dyDescent="0.25">
      <c r="A215" s="19" t="s">
        <v>251</v>
      </c>
      <c r="B215" s="20">
        <v>4943</v>
      </c>
      <c r="C215" s="21">
        <v>314.11</v>
      </c>
      <c r="D215" s="21">
        <v>189.87</v>
      </c>
      <c r="E215" s="21">
        <v>124.24</v>
      </c>
      <c r="F215" s="22">
        <v>2956.83</v>
      </c>
      <c r="G215" s="22">
        <v>3172.68</v>
      </c>
      <c r="H215" s="22">
        <v>955587.07529999991</v>
      </c>
      <c r="I215" s="22">
        <v>2531.6999999999998</v>
      </c>
      <c r="J215" s="22">
        <v>68.7</v>
      </c>
      <c r="K215" s="22">
        <v>299.10000000000002</v>
      </c>
      <c r="L215" s="22">
        <v>50.4</v>
      </c>
      <c r="M215" s="25">
        <v>928516.71788896737</v>
      </c>
      <c r="N215" s="25">
        <v>1874.2052133110265</v>
      </c>
      <c r="O215" s="25">
        <v>930390.92310227838</v>
      </c>
      <c r="P215" s="25">
        <v>800732.82000000018</v>
      </c>
      <c r="Q215" s="25">
        <f t="shared" si="6"/>
        <v>127783.89788896719</v>
      </c>
      <c r="R215" s="25">
        <v>1874.2052133110265</v>
      </c>
      <c r="S215" s="25">
        <f t="shared" si="7"/>
        <v>129658.10310227821</v>
      </c>
    </row>
    <row r="216" spans="1:19" x14ac:dyDescent="0.25">
      <c r="A216" s="19" t="s">
        <v>252</v>
      </c>
      <c r="B216" s="20">
        <v>4944</v>
      </c>
      <c r="C216" s="21">
        <v>442.64</v>
      </c>
      <c r="D216" s="21">
        <v>274.76</v>
      </c>
      <c r="E216" s="21">
        <v>167.88</v>
      </c>
      <c r="F216" s="22">
        <v>2956.83</v>
      </c>
      <c r="G216" s="22">
        <v>3172.68</v>
      </c>
      <c r="H216" s="22">
        <v>1345048.1291999999</v>
      </c>
      <c r="I216" s="22">
        <v>2822.1</v>
      </c>
      <c r="J216" s="22"/>
      <c r="K216" s="22">
        <v>348.9</v>
      </c>
      <c r="L216" s="22">
        <v>394.40000000000003</v>
      </c>
      <c r="M216" s="25">
        <v>1326901.5026083116</v>
      </c>
      <c r="N216" s="25">
        <v>18146.626591688237</v>
      </c>
      <c r="O216" s="25">
        <v>1345048.1291999999</v>
      </c>
      <c r="P216" s="25">
        <v>1382787.48</v>
      </c>
      <c r="Q216" s="25">
        <f t="shared" si="6"/>
        <v>-55885.977391688386</v>
      </c>
      <c r="R216" s="25">
        <v>18146.626591688237</v>
      </c>
      <c r="S216" s="25">
        <f t="shared" si="7"/>
        <v>-37739.350800000146</v>
      </c>
    </row>
    <row r="217" spans="1:19" x14ac:dyDescent="0.25">
      <c r="A217" s="19" t="s">
        <v>253</v>
      </c>
      <c r="B217" s="20">
        <v>4945</v>
      </c>
      <c r="C217" s="21">
        <v>328.89000000000004</v>
      </c>
      <c r="D217" s="21">
        <v>199.52999999999997</v>
      </c>
      <c r="E217" s="21">
        <v>129.36000000000001</v>
      </c>
      <c r="F217" s="22">
        <v>2956.83</v>
      </c>
      <c r="G217" s="22">
        <v>3172.68</v>
      </c>
      <c r="H217" s="22">
        <v>1000394.1746999999</v>
      </c>
      <c r="I217" s="22">
        <v>2374</v>
      </c>
      <c r="J217" s="22"/>
      <c r="K217" s="22">
        <v>256.7</v>
      </c>
      <c r="L217" s="22">
        <v>0</v>
      </c>
      <c r="M217" s="25">
        <v>1000394.1746999999</v>
      </c>
      <c r="N217" s="25">
        <v>0</v>
      </c>
      <c r="O217" s="25">
        <v>1000394.1746999999</v>
      </c>
      <c r="P217" s="25">
        <v>940126.40000000014</v>
      </c>
      <c r="Q217" s="25">
        <f t="shared" si="6"/>
        <v>60267.774699999718</v>
      </c>
      <c r="R217" s="25">
        <v>0</v>
      </c>
      <c r="S217" s="25">
        <f t="shared" si="7"/>
        <v>60267.774699999718</v>
      </c>
    </row>
    <row r="218" spans="1:19" x14ac:dyDescent="0.25">
      <c r="A218" s="19" t="s">
        <v>254</v>
      </c>
      <c r="B218" s="20">
        <v>4946</v>
      </c>
      <c r="C218" s="21">
        <v>303.49</v>
      </c>
      <c r="D218" s="21">
        <v>185.74</v>
      </c>
      <c r="E218" s="21">
        <v>117.75</v>
      </c>
      <c r="F218" s="22">
        <v>2956.83</v>
      </c>
      <c r="G218" s="22">
        <v>3172.68</v>
      </c>
      <c r="H218" s="22">
        <v>922784.67420000001</v>
      </c>
      <c r="I218" s="22">
        <v>2566</v>
      </c>
      <c r="J218" s="22"/>
      <c r="K218" s="22">
        <v>313.89999999999998</v>
      </c>
      <c r="L218" s="22">
        <v>140.19999999999999</v>
      </c>
      <c r="M218" s="25">
        <v>917573.89819202106</v>
      </c>
      <c r="N218" s="25">
        <v>5210.776007978945</v>
      </c>
      <c r="O218" s="25">
        <v>922784.67420000001</v>
      </c>
      <c r="P218" s="25">
        <v>838374.8899999999</v>
      </c>
      <c r="Q218" s="25">
        <f t="shared" si="6"/>
        <v>79199.008192021167</v>
      </c>
      <c r="R218" s="25">
        <v>5210.776007978945</v>
      </c>
      <c r="S218" s="25">
        <f t="shared" si="7"/>
        <v>84409.784200000111</v>
      </c>
    </row>
    <row r="219" spans="1:19" x14ac:dyDescent="0.25">
      <c r="A219" s="19" t="s">
        <v>255</v>
      </c>
      <c r="B219" s="20">
        <v>4947</v>
      </c>
      <c r="C219" s="21">
        <v>372.43</v>
      </c>
      <c r="D219" s="21">
        <v>214.73000000000002</v>
      </c>
      <c r="E219" s="21">
        <v>157.69999999999999</v>
      </c>
      <c r="F219" s="22">
        <v>2956.83</v>
      </c>
      <c r="G219" s="22">
        <v>3172.68</v>
      </c>
      <c r="H219" s="22">
        <v>1135251.7419</v>
      </c>
      <c r="I219" s="22">
        <v>2373.8000000000002</v>
      </c>
      <c r="J219" s="22"/>
      <c r="K219" s="22">
        <v>307.39999999999998</v>
      </c>
      <c r="L219" s="22">
        <v>254.2</v>
      </c>
      <c r="M219" s="25">
        <v>1122661.9945527306</v>
      </c>
      <c r="N219" s="25">
        <v>12589.747347269493</v>
      </c>
      <c r="O219" s="25">
        <v>1135251.7419</v>
      </c>
      <c r="P219" s="25">
        <v>978477.55000000016</v>
      </c>
      <c r="Q219" s="25">
        <f t="shared" si="6"/>
        <v>144184.44455273042</v>
      </c>
      <c r="R219" s="25">
        <v>12589.747347269493</v>
      </c>
      <c r="S219" s="25">
        <f t="shared" si="7"/>
        <v>156774.19189999992</v>
      </c>
    </row>
    <row r="220" spans="1:19" x14ac:dyDescent="0.25">
      <c r="A220" s="19" t="s">
        <v>256</v>
      </c>
      <c r="B220" s="20">
        <v>5170</v>
      </c>
      <c r="C220" s="21">
        <v>122.47999999999999</v>
      </c>
      <c r="D220" s="21">
        <v>73.829999999999984</v>
      </c>
      <c r="E220" s="21">
        <v>48.650000000000006</v>
      </c>
      <c r="F220" s="22">
        <v>2956.83</v>
      </c>
      <c r="G220" s="22">
        <v>3172.68</v>
      </c>
      <c r="H220" s="22">
        <v>372653.6409</v>
      </c>
      <c r="I220" s="22">
        <v>893.6</v>
      </c>
      <c r="J220" s="22"/>
      <c r="K220" s="22">
        <v>221.3</v>
      </c>
      <c r="L220" s="22">
        <v>805</v>
      </c>
      <c r="M220" s="25">
        <v>337598.18433120631</v>
      </c>
      <c r="N220" s="25">
        <v>35055.456568793707</v>
      </c>
      <c r="O220" s="25">
        <v>372653.6409</v>
      </c>
      <c r="P220" s="25">
        <v>368836.54</v>
      </c>
      <c r="Q220" s="25">
        <f t="shared" si="6"/>
        <v>-31238.355668793665</v>
      </c>
      <c r="R220" s="25">
        <v>35055.456568793707</v>
      </c>
      <c r="S220" s="25">
        <f t="shared" si="7"/>
        <v>3817.1009000000413</v>
      </c>
    </row>
    <row r="221" spans="1:19" x14ac:dyDescent="0.25">
      <c r="A221" s="19" t="s">
        <v>257</v>
      </c>
      <c r="B221" s="20">
        <v>4955</v>
      </c>
      <c r="C221" s="21">
        <v>300.29000000000002</v>
      </c>
      <c r="D221" s="21">
        <v>178.69</v>
      </c>
      <c r="E221" s="21">
        <v>121.60000000000001</v>
      </c>
      <c r="F221" s="22">
        <v>2956.83</v>
      </c>
      <c r="G221" s="22">
        <v>3172.68</v>
      </c>
      <c r="H221" s="22">
        <v>914153.84070000006</v>
      </c>
      <c r="I221" s="22">
        <v>1292.3</v>
      </c>
      <c r="J221" s="22"/>
      <c r="K221" s="22">
        <v>226</v>
      </c>
      <c r="L221" s="22">
        <v>140.19999999999999</v>
      </c>
      <c r="M221" s="25">
        <v>900836.31577305694</v>
      </c>
      <c r="N221" s="25">
        <v>13317.524926943137</v>
      </c>
      <c r="O221" s="25">
        <v>914153.84070000006</v>
      </c>
      <c r="P221" s="25">
        <v>756658.3600000001</v>
      </c>
      <c r="Q221" s="25">
        <f t="shared" si="6"/>
        <v>144177.95577305683</v>
      </c>
      <c r="R221" s="25">
        <v>13317.524926943137</v>
      </c>
      <c r="S221" s="25">
        <f t="shared" si="7"/>
        <v>157495.48069999996</v>
      </c>
    </row>
    <row r="222" spans="1:19" x14ac:dyDescent="0.25">
      <c r="A222" s="19" t="s">
        <v>258</v>
      </c>
      <c r="B222" s="20">
        <v>4956</v>
      </c>
      <c r="C222" s="21">
        <v>275.51</v>
      </c>
      <c r="D222" s="21">
        <v>166.10000000000002</v>
      </c>
      <c r="E222" s="21">
        <v>109.41</v>
      </c>
      <c r="F222" s="22">
        <v>2956.83</v>
      </c>
      <c r="G222" s="22">
        <v>3172.68</v>
      </c>
      <c r="H222" s="22">
        <v>838252.38180000009</v>
      </c>
      <c r="I222" s="22">
        <v>1300</v>
      </c>
      <c r="J222" s="22">
        <v>371.1</v>
      </c>
      <c r="K222" s="22">
        <v>177.7</v>
      </c>
      <c r="L222" s="22">
        <v>183.2</v>
      </c>
      <c r="M222" s="25">
        <v>645909.87043123122</v>
      </c>
      <c r="N222" s="25">
        <v>7960.0860479767489</v>
      </c>
      <c r="O222" s="25">
        <v>653869.95647920796</v>
      </c>
      <c r="P222" s="25">
        <v>617183.44999999995</v>
      </c>
      <c r="Q222" s="25">
        <f t="shared" si="6"/>
        <v>28726.420431231265</v>
      </c>
      <c r="R222" s="25">
        <v>7960.0860479767489</v>
      </c>
      <c r="S222" s="25">
        <f t="shared" si="7"/>
        <v>36686.506479208016</v>
      </c>
    </row>
    <row r="223" spans="1:19" x14ac:dyDescent="0.25">
      <c r="A223" s="19" t="s">
        <v>259</v>
      </c>
      <c r="B223" s="20">
        <v>4998</v>
      </c>
      <c r="C223" s="21">
        <v>456.85</v>
      </c>
      <c r="D223" s="21">
        <v>263.7</v>
      </c>
      <c r="E223" s="21">
        <v>193.15</v>
      </c>
      <c r="F223" s="22">
        <v>2956.83</v>
      </c>
      <c r="G223" s="22">
        <v>3172.68</v>
      </c>
      <c r="H223" s="22">
        <v>1392519.213</v>
      </c>
      <c r="I223" s="22">
        <v>2405.2199999999998</v>
      </c>
      <c r="J223" s="22"/>
      <c r="K223" s="22">
        <v>269.60000000000002</v>
      </c>
      <c r="L223" s="22">
        <v>216.10999999999999</v>
      </c>
      <c r="M223" s="25">
        <v>1380947.9786991719</v>
      </c>
      <c r="N223" s="25">
        <v>11571.234300828062</v>
      </c>
      <c r="O223" s="25">
        <v>1392519.213</v>
      </c>
      <c r="P223" s="25">
        <v>1625489.63</v>
      </c>
      <c r="Q223" s="25">
        <f t="shared" si="6"/>
        <v>-244541.65130082797</v>
      </c>
      <c r="R223" s="25">
        <v>11571.234300828062</v>
      </c>
      <c r="S223" s="25">
        <f t="shared" si="7"/>
        <v>-232970.4169999999</v>
      </c>
    </row>
    <row r="224" spans="1:19" s="29" customFormat="1" x14ac:dyDescent="0.25">
      <c r="A224" s="23" t="s">
        <v>260</v>
      </c>
      <c r="B224" s="23"/>
      <c r="C224" s="24">
        <v>126009.83046004812</v>
      </c>
      <c r="D224" s="24">
        <v>74435.947055920726</v>
      </c>
      <c r="E224" s="24">
        <v>51573.883146062886</v>
      </c>
      <c r="F224" s="27"/>
      <c r="G224" s="27"/>
      <c r="H224" s="26">
        <f>SUM(H5:H223)</f>
        <v>383721869.67626178</v>
      </c>
      <c r="I224" s="26">
        <f t="shared" ref="I224:L224" si="8">SUM(I5:I223)</f>
        <v>724790.89</v>
      </c>
      <c r="J224" s="26">
        <f t="shared" si="8"/>
        <v>29940.809999999998</v>
      </c>
      <c r="K224" s="26">
        <f t="shared" si="8"/>
        <v>89333.76999999999</v>
      </c>
      <c r="L224" s="26">
        <f t="shared" si="8"/>
        <v>69005.039999999979</v>
      </c>
      <c r="M224" s="26">
        <f t="shared" ref="M224:N224" si="9">SUM(M5:M223)</f>
        <v>364941010.38979632</v>
      </c>
      <c r="N224" s="26">
        <f t="shared" si="9"/>
        <v>3419420.414462958</v>
      </c>
      <c r="O224" s="26">
        <f t="shared" ref="O224:P224" si="10">SUM(O5:O223)</f>
        <v>368360430.80425954</v>
      </c>
      <c r="P224" s="26">
        <f t="shared" si="10"/>
        <v>349066915.37</v>
      </c>
      <c r="Q224" s="26">
        <f t="shared" ref="Q224" si="11">SUM(Q5:Q223)</f>
        <v>15874095.019796539</v>
      </c>
      <c r="R224" s="26">
        <f t="shared" ref="R224" si="12">SUM(R5:R223)</f>
        <v>3419420.414462958</v>
      </c>
      <c r="S224" s="26">
        <f>SUM(S5:S223)</f>
        <v>19293515.434259508</v>
      </c>
    </row>
  </sheetData>
  <sheetProtection algorithmName="SHA-512" hashValue="M6KtoFS6Huw4tmwi6OAr7HYATZjgxBaMGO5MbLHjVEtzSNEjOTwBSC0pzRbHHvwC/d4AysKfA4+wArAlRG9XzQ==" saltValue="uTeBHClR3pEYJL55jCUIag==" spinCount="100000" sheet="1" objects="1" scenarios="1"/>
  <mergeCells count="27">
    <mergeCell ref="A1:S1"/>
    <mergeCell ref="L3:L4"/>
    <mergeCell ref="M3:M4"/>
    <mergeCell ref="N3:N4"/>
    <mergeCell ref="O3:O4"/>
    <mergeCell ref="Q3:Q4"/>
    <mergeCell ref="R3:R4"/>
    <mergeCell ref="M2:O2"/>
    <mergeCell ref="P2:P4"/>
    <mergeCell ref="Q2:S2"/>
    <mergeCell ref="A2:A4"/>
    <mergeCell ref="B2:B4"/>
    <mergeCell ref="T2:T4"/>
    <mergeCell ref="U2:U4"/>
    <mergeCell ref="C3:C4"/>
    <mergeCell ref="D3:D4"/>
    <mergeCell ref="F3:F4"/>
    <mergeCell ref="G3:G4"/>
    <mergeCell ref="C2:E2"/>
    <mergeCell ref="F2:G2"/>
    <mergeCell ref="H2:H4"/>
    <mergeCell ref="I2:L2"/>
    <mergeCell ref="I3:I4"/>
    <mergeCell ref="J3:J4"/>
    <mergeCell ref="K3:K4"/>
    <mergeCell ref="S3:S4"/>
    <mergeCell ref="E3:E4"/>
  </mergeCells>
  <pageMargins left="0.17" right="0.15748031496062992" top="0.31496062992125984" bottom="0.15748031496062992" header="0.31496062992125984" footer="0.15748031496062992"/>
  <pageSetup paperSize="9" scale="6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93"/>
  <sheetViews>
    <sheetView view="pageBreakPreview" zoomScaleNormal="100" zoomScaleSheetLayoutView="100" workbookViewId="0">
      <selection activeCell="I28" sqref="I28"/>
    </sheetView>
  </sheetViews>
  <sheetFormatPr defaultRowHeight="15" x14ac:dyDescent="0.25"/>
  <cols>
    <col min="2" max="2" width="19.140625" style="11" customWidth="1"/>
    <col min="3" max="3" width="11" style="12" customWidth="1"/>
    <col min="4" max="5" width="9.85546875" style="13" customWidth="1"/>
    <col min="6" max="7" width="10.140625" style="14" customWidth="1"/>
    <col min="8" max="8" width="13.140625" customWidth="1"/>
    <col min="9" max="9" width="11.5703125" customWidth="1"/>
    <col min="10" max="10" width="11.7109375" customWidth="1"/>
    <col min="11" max="11" width="8.28515625" customWidth="1"/>
    <col min="12" max="12" width="14" customWidth="1"/>
    <col min="13" max="13" width="14.5703125" customWidth="1"/>
    <col min="14" max="14" width="15" customWidth="1"/>
    <col min="15" max="15" width="14.28515625" customWidth="1"/>
    <col min="16" max="16" width="13.28515625" customWidth="1"/>
    <col min="17" max="17" width="12.85546875" customWidth="1"/>
    <col min="18" max="18" width="15" customWidth="1"/>
    <col min="19" max="19" width="12.140625" customWidth="1"/>
  </cols>
  <sheetData>
    <row r="1" spans="1:21" ht="27.75" customHeight="1" x14ac:dyDescent="0.25">
      <c r="B1" s="81" t="s">
        <v>263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1" s="1" customFormat="1" ht="30" customHeight="1" x14ac:dyDescent="0.25">
      <c r="A2" s="82" t="s">
        <v>264</v>
      </c>
      <c r="B2" s="80" t="s">
        <v>0</v>
      </c>
      <c r="C2" s="78" t="s">
        <v>562</v>
      </c>
      <c r="D2" s="78"/>
      <c r="E2" s="78"/>
      <c r="F2" s="79" t="s">
        <v>2</v>
      </c>
      <c r="G2" s="79"/>
      <c r="H2" s="79" t="s">
        <v>3</v>
      </c>
      <c r="I2" s="80" t="s">
        <v>9</v>
      </c>
      <c r="J2" s="80"/>
      <c r="K2" s="80"/>
      <c r="L2" s="80"/>
      <c r="M2" s="80" t="s">
        <v>11</v>
      </c>
      <c r="N2" s="80"/>
      <c r="O2" s="80"/>
      <c r="P2" s="80" t="s">
        <v>15</v>
      </c>
      <c r="Q2" s="80" t="s">
        <v>16</v>
      </c>
      <c r="R2" s="80"/>
      <c r="S2" s="80"/>
      <c r="T2" s="77"/>
      <c r="U2" s="77"/>
    </row>
    <row r="3" spans="1:21" s="1" customFormat="1" ht="12.75" customHeight="1" x14ac:dyDescent="0.25">
      <c r="A3" s="82"/>
      <c r="B3" s="80"/>
      <c r="C3" s="78" t="s">
        <v>8</v>
      </c>
      <c r="D3" s="78" t="s">
        <v>563</v>
      </c>
      <c r="E3" s="78" t="s">
        <v>564</v>
      </c>
      <c r="F3" s="78" t="s">
        <v>563</v>
      </c>
      <c r="G3" s="78" t="s">
        <v>564</v>
      </c>
      <c r="H3" s="79"/>
      <c r="I3" s="80" t="s">
        <v>39</v>
      </c>
      <c r="J3" s="80" t="s">
        <v>355</v>
      </c>
      <c r="K3" s="80" t="s">
        <v>10</v>
      </c>
      <c r="L3" s="80" t="s">
        <v>40</v>
      </c>
      <c r="M3" s="80" t="s">
        <v>12</v>
      </c>
      <c r="N3" s="80" t="s">
        <v>13</v>
      </c>
      <c r="O3" s="80" t="s">
        <v>14</v>
      </c>
      <c r="P3" s="80"/>
      <c r="Q3" s="80" t="s">
        <v>12</v>
      </c>
      <c r="R3" s="80" t="s">
        <v>13</v>
      </c>
      <c r="S3" s="80" t="s">
        <v>14</v>
      </c>
      <c r="T3" s="77"/>
      <c r="U3" s="77"/>
    </row>
    <row r="4" spans="1:21" s="1" customFormat="1" ht="44.25" customHeight="1" x14ac:dyDescent="0.25">
      <c r="A4" s="82"/>
      <c r="B4" s="80"/>
      <c r="C4" s="78"/>
      <c r="D4" s="78"/>
      <c r="E4" s="78"/>
      <c r="F4" s="78"/>
      <c r="G4" s="78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77"/>
      <c r="U4" s="77"/>
    </row>
    <row r="5" spans="1:21" s="5" customFormat="1" ht="12.75" x14ac:dyDescent="0.2">
      <c r="A5" s="20" t="s">
        <v>265</v>
      </c>
      <c r="B5" s="31" t="s">
        <v>266</v>
      </c>
      <c r="C5" s="21">
        <f>D5+E5</f>
        <v>311.09199999999998</v>
      </c>
      <c r="D5" s="21">
        <v>196.54</v>
      </c>
      <c r="E5" s="21">
        <v>114.55199999999999</v>
      </c>
      <c r="F5" s="20">
        <v>3500.86</v>
      </c>
      <c r="G5" s="20">
        <v>3568.14</v>
      </c>
      <c r="H5" s="22">
        <f>D5*F5+E5*G5</f>
        <v>1096796.5976799999</v>
      </c>
      <c r="I5" s="32">
        <v>1505.97</v>
      </c>
      <c r="J5" s="35">
        <v>487.32</v>
      </c>
      <c r="K5" s="22"/>
      <c r="L5" s="22"/>
      <c r="M5" s="25">
        <v>828651.51192658849</v>
      </c>
      <c r="N5" s="25">
        <v>0</v>
      </c>
      <c r="O5" s="25">
        <v>828651.51192658849</v>
      </c>
      <c r="P5" s="25">
        <v>785634.54000000015</v>
      </c>
      <c r="Q5" s="25">
        <f>M5-P5</f>
        <v>43016.971926588332</v>
      </c>
      <c r="R5" s="25">
        <v>0</v>
      </c>
      <c r="S5" s="25">
        <f>Q5+R5</f>
        <v>43016.971926588332</v>
      </c>
    </row>
    <row r="6" spans="1:21" s="5" customFormat="1" ht="12.75" x14ac:dyDescent="0.2">
      <c r="A6" s="20" t="s">
        <v>265</v>
      </c>
      <c r="B6" s="31" t="s">
        <v>267</v>
      </c>
      <c r="C6" s="21">
        <f t="shared" ref="C6:C69" si="0">D6+E6</f>
        <v>318.55</v>
      </c>
      <c r="D6" s="21">
        <v>215.93</v>
      </c>
      <c r="E6" s="21">
        <v>102.62</v>
      </c>
      <c r="F6" s="20">
        <v>3500.86</v>
      </c>
      <c r="G6" s="20">
        <v>3568.14</v>
      </c>
      <c r="H6" s="22">
        <f t="shared" ref="H6:H69" si="1">D6*F6+E6*G6</f>
        <v>1122103.2266000002</v>
      </c>
      <c r="I6" s="34">
        <v>1970.5</v>
      </c>
      <c r="J6" s="36">
        <v>30.8</v>
      </c>
      <c r="K6" s="22"/>
      <c r="L6" s="22"/>
      <c r="M6" s="25">
        <v>1104834.0618674364</v>
      </c>
      <c r="N6" s="25">
        <v>0</v>
      </c>
      <c r="O6" s="25">
        <v>1104834.0618674364</v>
      </c>
      <c r="P6" s="25">
        <v>1065358.1399999999</v>
      </c>
      <c r="Q6" s="25">
        <f t="shared" ref="Q6:Q69" si="2">M6-P6</f>
        <v>39475.921867436497</v>
      </c>
      <c r="R6" s="25">
        <v>0</v>
      </c>
      <c r="S6" s="25">
        <f t="shared" ref="S6:S69" si="3">Q6+R6</f>
        <v>39475.921867436497</v>
      </c>
    </row>
    <row r="7" spans="1:21" s="5" customFormat="1" ht="12.75" x14ac:dyDescent="0.2">
      <c r="A7" s="20" t="s">
        <v>265</v>
      </c>
      <c r="B7" s="31" t="s">
        <v>268</v>
      </c>
      <c r="C7" s="21">
        <f t="shared" si="0"/>
        <v>558</v>
      </c>
      <c r="D7" s="21">
        <v>350</v>
      </c>
      <c r="E7" s="21">
        <v>208</v>
      </c>
      <c r="F7" s="20">
        <v>3500.86</v>
      </c>
      <c r="G7" s="20">
        <v>3568.14</v>
      </c>
      <c r="H7" s="22">
        <f t="shared" si="1"/>
        <v>1967474.12</v>
      </c>
      <c r="I7" s="32">
        <v>3330.53</v>
      </c>
      <c r="J7" s="33"/>
      <c r="K7" s="22"/>
      <c r="L7" s="22"/>
      <c r="M7" s="25">
        <v>1967474.12</v>
      </c>
      <c r="N7" s="25">
        <v>0</v>
      </c>
      <c r="O7" s="25">
        <v>1967474.12</v>
      </c>
      <c r="P7" s="25">
        <v>1695117.9000000001</v>
      </c>
      <c r="Q7" s="25">
        <f t="shared" si="2"/>
        <v>272356.21999999997</v>
      </c>
      <c r="R7" s="25">
        <v>0</v>
      </c>
      <c r="S7" s="25">
        <f t="shared" si="3"/>
        <v>272356.21999999997</v>
      </c>
    </row>
    <row r="8" spans="1:21" s="5" customFormat="1" ht="12.75" x14ac:dyDescent="0.2">
      <c r="A8" s="20" t="s">
        <v>265</v>
      </c>
      <c r="B8" s="31" t="s">
        <v>269</v>
      </c>
      <c r="C8" s="21">
        <f t="shared" si="0"/>
        <v>341.37</v>
      </c>
      <c r="D8" s="21">
        <v>215.62</v>
      </c>
      <c r="E8" s="21">
        <v>125.75</v>
      </c>
      <c r="F8" s="20">
        <v>3500.86</v>
      </c>
      <c r="G8" s="20">
        <v>3568.14</v>
      </c>
      <c r="H8" s="22">
        <f t="shared" si="1"/>
        <v>1203549.0382000001</v>
      </c>
      <c r="I8" s="34">
        <v>2897.7</v>
      </c>
      <c r="J8" s="33"/>
      <c r="K8" s="22"/>
      <c r="L8" s="22"/>
      <c r="M8" s="25">
        <v>1203549.0382000001</v>
      </c>
      <c r="N8" s="25">
        <v>0</v>
      </c>
      <c r="O8" s="25">
        <v>1203549.0382000001</v>
      </c>
      <c r="P8" s="25">
        <v>1143014.8800000001</v>
      </c>
      <c r="Q8" s="25">
        <f t="shared" si="2"/>
        <v>60534.158199999947</v>
      </c>
      <c r="R8" s="25">
        <v>0</v>
      </c>
      <c r="S8" s="25">
        <f t="shared" si="3"/>
        <v>60534.158199999947</v>
      </c>
    </row>
    <row r="9" spans="1:21" s="5" customFormat="1" ht="12.75" x14ac:dyDescent="0.2">
      <c r="A9" s="20" t="s">
        <v>265</v>
      </c>
      <c r="B9" s="31" t="s">
        <v>270</v>
      </c>
      <c r="C9" s="21">
        <f t="shared" si="0"/>
        <v>443</v>
      </c>
      <c r="D9" s="21">
        <v>271</v>
      </c>
      <c r="E9" s="21">
        <v>172</v>
      </c>
      <c r="F9" s="20">
        <v>3500.86</v>
      </c>
      <c r="G9" s="20">
        <v>3568.14</v>
      </c>
      <c r="H9" s="22">
        <f t="shared" si="1"/>
        <v>1562453.1400000001</v>
      </c>
      <c r="I9" s="32">
        <v>2736.12</v>
      </c>
      <c r="J9" s="33"/>
      <c r="K9" s="22"/>
      <c r="L9" s="22"/>
      <c r="M9" s="25">
        <v>1562453.1400000001</v>
      </c>
      <c r="N9" s="25">
        <v>0</v>
      </c>
      <c r="O9" s="25">
        <v>1562453.1400000001</v>
      </c>
      <c r="P9" s="25">
        <v>1346353.0099999998</v>
      </c>
      <c r="Q9" s="25">
        <f t="shared" si="2"/>
        <v>216100.13000000035</v>
      </c>
      <c r="R9" s="25">
        <v>0</v>
      </c>
      <c r="S9" s="25">
        <f t="shared" si="3"/>
        <v>216100.13000000035</v>
      </c>
    </row>
    <row r="10" spans="1:21" s="5" customFormat="1" ht="12.75" x14ac:dyDescent="0.2">
      <c r="A10" s="20" t="s">
        <v>265</v>
      </c>
      <c r="B10" s="31" t="s">
        <v>271</v>
      </c>
      <c r="C10" s="21">
        <f t="shared" si="0"/>
        <v>377.14000000000004</v>
      </c>
      <c r="D10" s="21">
        <v>227.97</v>
      </c>
      <c r="E10" s="21">
        <v>149.17000000000004</v>
      </c>
      <c r="F10" s="20">
        <v>3500.86</v>
      </c>
      <c r="G10" s="20">
        <v>3568.14</v>
      </c>
      <c r="H10" s="22">
        <f t="shared" si="1"/>
        <v>1330350.4980000001</v>
      </c>
      <c r="I10" s="32">
        <v>1338.87</v>
      </c>
      <c r="J10" s="35">
        <v>469.99</v>
      </c>
      <c r="K10" s="22"/>
      <c r="L10" s="22"/>
      <c r="M10" s="25">
        <v>984690.00987210742</v>
      </c>
      <c r="N10" s="25">
        <v>0</v>
      </c>
      <c r="O10" s="25">
        <v>984690.00987210742</v>
      </c>
      <c r="P10" s="25">
        <v>754023.05999999994</v>
      </c>
      <c r="Q10" s="25">
        <f t="shared" si="2"/>
        <v>230666.94987210748</v>
      </c>
      <c r="R10" s="25">
        <v>0</v>
      </c>
      <c r="S10" s="25">
        <f t="shared" si="3"/>
        <v>230666.94987210748</v>
      </c>
    </row>
    <row r="11" spans="1:21" s="5" customFormat="1" ht="12.75" x14ac:dyDescent="0.2">
      <c r="A11" s="20" t="s">
        <v>265</v>
      </c>
      <c r="B11" s="31" t="s">
        <v>272</v>
      </c>
      <c r="C11" s="21">
        <f t="shared" si="0"/>
        <v>325.56400000000002</v>
      </c>
      <c r="D11" s="21">
        <v>202.99799999999999</v>
      </c>
      <c r="E11" s="21">
        <v>122.56600000000003</v>
      </c>
      <c r="F11" s="20">
        <v>3500.86</v>
      </c>
      <c r="G11" s="20">
        <v>3568.14</v>
      </c>
      <c r="H11" s="22">
        <f t="shared" si="1"/>
        <v>1148000.2255200001</v>
      </c>
      <c r="I11" s="34">
        <v>1515.5</v>
      </c>
      <c r="J11" s="35">
        <v>245.94</v>
      </c>
      <c r="K11" s="22">
        <v>166.7</v>
      </c>
      <c r="L11" s="22">
        <v>59.6</v>
      </c>
      <c r="M11" s="25">
        <v>984916.56470127916</v>
      </c>
      <c r="N11" s="25">
        <v>3248.3721861689528</v>
      </c>
      <c r="O11" s="25">
        <v>988164.93688744807</v>
      </c>
      <c r="P11" s="25">
        <v>854896.55999999982</v>
      </c>
      <c r="Q11" s="25">
        <f t="shared" si="2"/>
        <v>130020.00470127934</v>
      </c>
      <c r="R11" s="25">
        <v>3248.3721861689528</v>
      </c>
      <c r="S11" s="25">
        <f t="shared" si="3"/>
        <v>133268.37688744828</v>
      </c>
    </row>
    <row r="12" spans="1:21" s="5" customFormat="1" ht="12.75" x14ac:dyDescent="0.2">
      <c r="A12" s="20" t="s">
        <v>265</v>
      </c>
      <c r="B12" s="31" t="s">
        <v>273</v>
      </c>
      <c r="C12" s="21">
        <f t="shared" si="0"/>
        <v>685.69600000000003</v>
      </c>
      <c r="D12" s="21">
        <v>431.17900000000003</v>
      </c>
      <c r="E12" s="21">
        <v>254.517</v>
      </c>
      <c r="F12" s="20">
        <v>3500.86</v>
      </c>
      <c r="G12" s="20">
        <v>3568.14</v>
      </c>
      <c r="H12" s="22">
        <f t="shared" si="1"/>
        <v>2417649.6023200001</v>
      </c>
      <c r="I12" s="34">
        <v>4434.1000000000004</v>
      </c>
      <c r="J12" s="36">
        <v>86.8</v>
      </c>
      <c r="K12" s="22"/>
      <c r="L12" s="22"/>
      <c r="M12" s="25">
        <v>2371231.4144632956</v>
      </c>
      <c r="N12" s="25">
        <v>0</v>
      </c>
      <c r="O12" s="25">
        <v>2371231.4144632956</v>
      </c>
      <c r="P12" s="25">
        <v>2144115.3199999998</v>
      </c>
      <c r="Q12" s="25">
        <f t="shared" si="2"/>
        <v>227116.09446329577</v>
      </c>
      <c r="R12" s="25">
        <v>0</v>
      </c>
      <c r="S12" s="25">
        <f t="shared" si="3"/>
        <v>227116.09446329577</v>
      </c>
    </row>
    <row r="13" spans="1:21" s="5" customFormat="1" ht="12.75" x14ac:dyDescent="0.2">
      <c r="A13" s="20" t="s">
        <v>265</v>
      </c>
      <c r="B13" s="31" t="s">
        <v>274</v>
      </c>
      <c r="C13" s="21">
        <f t="shared" si="0"/>
        <v>591.15</v>
      </c>
      <c r="D13" s="21">
        <v>357.46</v>
      </c>
      <c r="E13" s="21">
        <v>233.69</v>
      </c>
      <c r="F13" s="20">
        <v>3500.86</v>
      </c>
      <c r="G13" s="20">
        <v>3568.14</v>
      </c>
      <c r="H13" s="22">
        <f t="shared" si="1"/>
        <v>2085256.0521999998</v>
      </c>
      <c r="I13" s="34">
        <v>4499.1000000000004</v>
      </c>
      <c r="J13" s="33"/>
      <c r="K13" s="22"/>
      <c r="L13" s="22"/>
      <c r="M13" s="25">
        <v>2085256.0521999998</v>
      </c>
      <c r="N13" s="25">
        <v>0</v>
      </c>
      <c r="O13" s="25">
        <v>2085256.0521999998</v>
      </c>
      <c r="P13" s="25">
        <v>1927140.3200000003</v>
      </c>
      <c r="Q13" s="25">
        <f t="shared" si="2"/>
        <v>158115.7321999995</v>
      </c>
      <c r="R13" s="25">
        <v>0</v>
      </c>
      <c r="S13" s="25">
        <f t="shared" si="3"/>
        <v>158115.7321999995</v>
      </c>
    </row>
    <row r="14" spans="1:21" s="5" customFormat="1" ht="25.5" x14ac:dyDescent="0.2">
      <c r="A14" s="20" t="s">
        <v>265</v>
      </c>
      <c r="B14" s="31" t="s">
        <v>275</v>
      </c>
      <c r="C14" s="21">
        <f t="shared" si="0"/>
        <v>485.90999999999997</v>
      </c>
      <c r="D14" s="21">
        <v>304.36</v>
      </c>
      <c r="E14" s="21">
        <v>181.54999999999995</v>
      </c>
      <c r="F14" s="20">
        <v>3500.86</v>
      </c>
      <c r="G14" s="20">
        <v>3568.14</v>
      </c>
      <c r="H14" s="22">
        <f t="shared" si="1"/>
        <v>1713317.5665999998</v>
      </c>
      <c r="I14" s="34">
        <v>2711.6</v>
      </c>
      <c r="J14" s="33"/>
      <c r="K14" s="22">
        <v>255.6</v>
      </c>
      <c r="L14" s="22">
        <v>30.6</v>
      </c>
      <c r="M14" s="25">
        <v>1711670.6401788495</v>
      </c>
      <c r="N14" s="25">
        <v>1646.9264211502634</v>
      </c>
      <c r="O14" s="25">
        <v>1713317.5665999998</v>
      </c>
      <c r="P14" s="25">
        <v>1667633.6399999997</v>
      </c>
      <c r="Q14" s="25">
        <f t="shared" si="2"/>
        <v>44037.00017884979</v>
      </c>
      <c r="R14" s="25">
        <v>1646.9264211502634</v>
      </c>
      <c r="S14" s="25">
        <f t="shared" si="3"/>
        <v>45683.926600000057</v>
      </c>
    </row>
    <row r="15" spans="1:21" s="5" customFormat="1" ht="12.75" x14ac:dyDescent="0.2">
      <c r="A15" s="20" t="s">
        <v>265</v>
      </c>
      <c r="B15" s="31" t="s">
        <v>276</v>
      </c>
      <c r="C15" s="21">
        <f t="shared" si="0"/>
        <v>94.456999999999994</v>
      </c>
      <c r="D15" s="21">
        <v>55.007000000000005</v>
      </c>
      <c r="E15" s="21">
        <v>39.449999999999989</v>
      </c>
      <c r="F15" s="20">
        <v>3500.86</v>
      </c>
      <c r="G15" s="20">
        <v>3568.14</v>
      </c>
      <c r="H15" s="22">
        <f t="shared" si="1"/>
        <v>333334.92901999998</v>
      </c>
      <c r="I15" s="36">
        <v>487.8</v>
      </c>
      <c r="J15" s="33"/>
      <c r="K15" s="22">
        <v>71.599999999999994</v>
      </c>
      <c r="L15" s="22">
        <v>284</v>
      </c>
      <c r="M15" s="25">
        <v>317635.46049894759</v>
      </c>
      <c r="N15" s="25">
        <v>15699.468521052384</v>
      </c>
      <c r="O15" s="25">
        <v>333334.92901999998</v>
      </c>
      <c r="P15" s="25">
        <v>345504.48000000004</v>
      </c>
      <c r="Q15" s="25">
        <f t="shared" si="2"/>
        <v>-27869.019501052448</v>
      </c>
      <c r="R15" s="25">
        <v>15699.468521052384</v>
      </c>
      <c r="S15" s="25">
        <f t="shared" si="3"/>
        <v>-12169.550980000064</v>
      </c>
    </row>
    <row r="16" spans="1:21" s="5" customFormat="1" ht="12.75" x14ac:dyDescent="0.2">
      <c r="A16" s="20" t="s">
        <v>265</v>
      </c>
      <c r="B16" s="31" t="s">
        <v>277</v>
      </c>
      <c r="C16" s="21">
        <f t="shared" si="0"/>
        <v>116.224</v>
      </c>
      <c r="D16" s="21">
        <v>66.873999999999995</v>
      </c>
      <c r="E16" s="21">
        <v>49.350000000000009</v>
      </c>
      <c r="F16" s="20">
        <v>3500.86</v>
      </c>
      <c r="G16" s="20">
        <v>3568.14</v>
      </c>
      <c r="H16" s="22">
        <f t="shared" si="1"/>
        <v>410204.22064000001</v>
      </c>
      <c r="I16" s="37">
        <v>667</v>
      </c>
      <c r="J16" s="33"/>
      <c r="K16" s="22">
        <v>72.900000000000006</v>
      </c>
      <c r="L16" s="22">
        <v>93.6</v>
      </c>
      <c r="M16" s="25">
        <v>405230.58286084043</v>
      </c>
      <c r="N16" s="25">
        <v>4973.6377791595633</v>
      </c>
      <c r="O16" s="25">
        <v>410204.22064000001</v>
      </c>
      <c r="P16" s="25">
        <v>359289.00000000006</v>
      </c>
      <c r="Q16" s="25">
        <f t="shared" si="2"/>
        <v>45941.582860840368</v>
      </c>
      <c r="R16" s="25">
        <v>4973.6377791595633</v>
      </c>
      <c r="S16" s="25">
        <f t="shared" si="3"/>
        <v>50915.220639999934</v>
      </c>
    </row>
    <row r="17" spans="1:19" s="5" customFormat="1" ht="25.5" x14ac:dyDescent="0.2">
      <c r="A17" s="20" t="s">
        <v>265</v>
      </c>
      <c r="B17" s="31" t="s">
        <v>278</v>
      </c>
      <c r="C17" s="21">
        <f t="shared" si="0"/>
        <v>239.667</v>
      </c>
      <c r="D17" s="21">
        <v>148.48699999999999</v>
      </c>
      <c r="E17" s="21">
        <v>91.18</v>
      </c>
      <c r="F17" s="20">
        <v>3500.86</v>
      </c>
      <c r="G17" s="20">
        <v>3568.14</v>
      </c>
      <c r="H17" s="22">
        <f t="shared" si="1"/>
        <v>845175.20402000006</v>
      </c>
      <c r="I17" s="34">
        <v>1159.8</v>
      </c>
      <c r="J17" s="33"/>
      <c r="K17" s="22">
        <v>122.2</v>
      </c>
      <c r="L17" s="22">
        <v>424.29999999999995</v>
      </c>
      <c r="M17" s="25">
        <v>823596.74806035834</v>
      </c>
      <c r="N17" s="25">
        <v>21578.455959641684</v>
      </c>
      <c r="O17" s="25">
        <v>845175.20402000006</v>
      </c>
      <c r="P17" s="25">
        <v>791996.64</v>
      </c>
      <c r="Q17" s="25">
        <f t="shared" si="2"/>
        <v>31600.108060358325</v>
      </c>
      <c r="R17" s="25">
        <v>21578.455959641684</v>
      </c>
      <c r="S17" s="25">
        <f t="shared" si="3"/>
        <v>53178.564020000005</v>
      </c>
    </row>
    <row r="18" spans="1:19" s="5" customFormat="1" ht="12.75" x14ac:dyDescent="0.2">
      <c r="A18" s="20" t="s">
        <v>265</v>
      </c>
      <c r="B18" s="31" t="s">
        <v>279</v>
      </c>
      <c r="C18" s="21">
        <f t="shared" si="0"/>
        <v>264.27</v>
      </c>
      <c r="D18" s="21">
        <v>164.54000000000002</v>
      </c>
      <c r="E18" s="21">
        <v>99.729999999999961</v>
      </c>
      <c r="F18" s="20">
        <v>3500.86</v>
      </c>
      <c r="G18" s="20">
        <v>3568.14</v>
      </c>
      <c r="H18" s="22">
        <f t="shared" si="1"/>
        <v>931882.10659999994</v>
      </c>
      <c r="I18" s="34">
        <v>1300.5</v>
      </c>
      <c r="J18" s="33"/>
      <c r="K18" s="22"/>
      <c r="L18" s="22"/>
      <c r="M18" s="25">
        <v>931882.10659999994</v>
      </c>
      <c r="N18" s="25">
        <v>0</v>
      </c>
      <c r="O18" s="25">
        <v>931882.10659999994</v>
      </c>
      <c r="P18" s="25">
        <v>1020438.42</v>
      </c>
      <c r="Q18" s="25">
        <f t="shared" si="2"/>
        <v>-88556.313400000101</v>
      </c>
      <c r="R18" s="25">
        <v>0</v>
      </c>
      <c r="S18" s="25">
        <f t="shared" si="3"/>
        <v>-88556.313400000101</v>
      </c>
    </row>
    <row r="19" spans="1:19" s="5" customFormat="1" ht="12.75" x14ac:dyDescent="0.2">
      <c r="A19" s="20" t="s">
        <v>265</v>
      </c>
      <c r="B19" s="31" t="s">
        <v>280</v>
      </c>
      <c r="C19" s="21">
        <f t="shared" si="0"/>
        <v>433.33820189517985</v>
      </c>
      <c r="D19" s="21">
        <f>427.44/4015.45*2448.22</f>
        <v>260.61018237059358</v>
      </c>
      <c r="E19" s="21">
        <f>283.3/4015.45*2448.22</f>
        <v>172.72801952458627</v>
      </c>
      <c r="F19" s="20">
        <v>3500.86</v>
      </c>
      <c r="G19" s="20">
        <v>3568.14</v>
      </c>
      <c r="H19" s="22">
        <f>D19*F19+E19*G19</f>
        <v>1528677.5186403734</v>
      </c>
      <c r="I19" s="32">
        <v>1525.52</v>
      </c>
      <c r="J19" s="36">
        <v>922.7</v>
      </c>
      <c r="K19" s="22"/>
      <c r="L19" s="22"/>
      <c r="M19" s="25">
        <v>952540.26526875119</v>
      </c>
      <c r="N19" s="25">
        <v>0</v>
      </c>
      <c r="O19" s="25">
        <v>952540.26526875119</v>
      </c>
      <c r="P19" s="25">
        <v>808792.55999999994</v>
      </c>
      <c r="Q19" s="25">
        <f t="shared" si="2"/>
        <v>143747.70526875125</v>
      </c>
      <c r="R19" s="25">
        <v>0</v>
      </c>
      <c r="S19" s="25">
        <f t="shared" si="3"/>
        <v>143747.70526875125</v>
      </c>
    </row>
    <row r="20" spans="1:19" s="5" customFormat="1" ht="12.75" x14ac:dyDescent="0.2">
      <c r="A20" s="20" t="s">
        <v>265</v>
      </c>
      <c r="B20" s="31" t="s">
        <v>281</v>
      </c>
      <c r="C20" s="21">
        <f t="shared" si="0"/>
        <v>651.67000000000007</v>
      </c>
      <c r="D20" s="21">
        <v>395.48</v>
      </c>
      <c r="E20" s="21">
        <v>256.19000000000005</v>
      </c>
      <c r="F20" s="20">
        <v>3500.86</v>
      </c>
      <c r="G20" s="20">
        <v>3568.14</v>
      </c>
      <c r="H20" s="22">
        <f t="shared" si="1"/>
        <v>2298641.8994</v>
      </c>
      <c r="I20" s="34">
        <v>4477.3999999999996</v>
      </c>
      <c r="J20" s="33"/>
      <c r="K20" s="22"/>
      <c r="L20" s="22"/>
      <c r="M20" s="25">
        <v>2298641.8994</v>
      </c>
      <c r="N20" s="25">
        <v>0</v>
      </c>
      <c r="O20" s="25">
        <v>2298641.8994</v>
      </c>
      <c r="P20" s="25">
        <v>1918045.9199999997</v>
      </c>
      <c r="Q20" s="25">
        <f t="shared" si="2"/>
        <v>380595.9794000003</v>
      </c>
      <c r="R20" s="25">
        <v>0</v>
      </c>
      <c r="S20" s="25">
        <f t="shared" si="3"/>
        <v>380595.9794000003</v>
      </c>
    </row>
    <row r="21" spans="1:19" s="5" customFormat="1" ht="12.75" x14ac:dyDescent="0.2">
      <c r="A21" s="20" t="s">
        <v>265</v>
      </c>
      <c r="B21" s="31" t="s">
        <v>282</v>
      </c>
      <c r="C21" s="21">
        <f t="shared" si="0"/>
        <v>706.74</v>
      </c>
      <c r="D21" s="21">
        <v>434.02000000000004</v>
      </c>
      <c r="E21" s="21">
        <v>272.71999999999997</v>
      </c>
      <c r="F21" s="20">
        <v>3500.86</v>
      </c>
      <c r="G21" s="20">
        <v>3568.14</v>
      </c>
      <c r="H21" s="22">
        <f t="shared" si="1"/>
        <v>2492546.398</v>
      </c>
      <c r="I21" s="34">
        <v>4760.8</v>
      </c>
      <c r="J21" s="33"/>
      <c r="K21" s="22"/>
      <c r="L21" s="22"/>
      <c r="M21" s="25">
        <v>2492546.398</v>
      </c>
      <c r="N21" s="25">
        <v>0</v>
      </c>
      <c r="O21" s="25">
        <v>2492546.398</v>
      </c>
      <c r="P21" s="25">
        <v>2201077.4300000002</v>
      </c>
      <c r="Q21" s="25">
        <f t="shared" si="2"/>
        <v>291468.96799999988</v>
      </c>
      <c r="R21" s="25">
        <v>0</v>
      </c>
      <c r="S21" s="25">
        <f t="shared" si="3"/>
        <v>291468.96799999988</v>
      </c>
    </row>
    <row r="22" spans="1:19" s="5" customFormat="1" ht="12.75" x14ac:dyDescent="0.2">
      <c r="A22" s="20" t="s">
        <v>265</v>
      </c>
      <c r="B22" s="31" t="s">
        <v>283</v>
      </c>
      <c r="C22" s="21">
        <f t="shared" si="0"/>
        <v>155.46700000000001</v>
      </c>
      <c r="D22" s="21">
        <v>96.266000000000005</v>
      </c>
      <c r="E22" s="21">
        <v>59.201000000000008</v>
      </c>
      <c r="F22" s="20">
        <v>3500.86</v>
      </c>
      <c r="G22" s="20">
        <v>3568.14</v>
      </c>
      <c r="H22" s="22">
        <f t="shared" si="1"/>
        <v>548251.24490000005</v>
      </c>
      <c r="I22" s="36">
        <v>751.3</v>
      </c>
      <c r="J22" s="33"/>
      <c r="K22" s="22"/>
      <c r="L22" s="22"/>
      <c r="M22" s="25">
        <v>548251.24490000005</v>
      </c>
      <c r="N22" s="25">
        <v>0</v>
      </c>
      <c r="O22" s="25">
        <v>548251.24490000005</v>
      </c>
      <c r="P22" s="25">
        <v>583150.07999999996</v>
      </c>
      <c r="Q22" s="25">
        <f t="shared" si="2"/>
        <v>-34898.835099999909</v>
      </c>
      <c r="R22" s="25">
        <v>0</v>
      </c>
      <c r="S22" s="25">
        <f t="shared" si="3"/>
        <v>-34898.835099999909</v>
      </c>
    </row>
    <row r="23" spans="1:19" s="5" customFormat="1" ht="12.75" x14ac:dyDescent="0.2">
      <c r="A23" s="20" t="s">
        <v>265</v>
      </c>
      <c r="B23" s="31" t="s">
        <v>284</v>
      </c>
      <c r="C23" s="21">
        <f t="shared" si="0"/>
        <v>435.65999999999997</v>
      </c>
      <c r="D23" s="21">
        <v>251.12</v>
      </c>
      <c r="E23" s="21">
        <v>184.53999999999996</v>
      </c>
      <c r="F23" s="20">
        <v>3500.86</v>
      </c>
      <c r="G23" s="20">
        <v>3568.14</v>
      </c>
      <c r="H23" s="22">
        <f t="shared" si="1"/>
        <v>1537600.5187999997</v>
      </c>
      <c r="I23" s="32">
        <v>2822.89</v>
      </c>
      <c r="J23" s="36">
        <v>108.9</v>
      </c>
      <c r="K23" s="22"/>
      <c r="L23" s="22"/>
      <c r="M23" s="25">
        <v>1480487.0500667959</v>
      </c>
      <c r="N23" s="25">
        <v>0</v>
      </c>
      <c r="O23" s="25">
        <v>1480487.0500667959</v>
      </c>
      <c r="P23" s="25">
        <v>1125687.8999999999</v>
      </c>
      <c r="Q23" s="25">
        <f t="shared" si="2"/>
        <v>354799.15006679599</v>
      </c>
      <c r="R23" s="25">
        <v>0</v>
      </c>
      <c r="S23" s="25">
        <f t="shared" si="3"/>
        <v>354799.15006679599</v>
      </c>
    </row>
    <row r="24" spans="1:19" s="5" customFormat="1" ht="12.75" x14ac:dyDescent="0.2">
      <c r="A24" s="20" t="s">
        <v>265</v>
      </c>
      <c r="B24" s="31" t="s">
        <v>285</v>
      </c>
      <c r="C24" s="21">
        <f t="shared" si="0"/>
        <v>465.21000000000004</v>
      </c>
      <c r="D24" s="21">
        <v>306.5</v>
      </c>
      <c r="E24" s="21">
        <v>158.71000000000004</v>
      </c>
      <c r="F24" s="20">
        <v>3500.86</v>
      </c>
      <c r="G24" s="20">
        <v>3568.14</v>
      </c>
      <c r="H24" s="22">
        <f t="shared" si="1"/>
        <v>1639313.0894000002</v>
      </c>
      <c r="I24" s="34">
        <v>3114.4</v>
      </c>
      <c r="J24" s="33"/>
      <c r="K24" s="22"/>
      <c r="L24" s="22"/>
      <c r="M24" s="25">
        <v>1639313.0894000002</v>
      </c>
      <c r="N24" s="25">
        <v>0</v>
      </c>
      <c r="O24" s="25">
        <v>1639313.0894000002</v>
      </c>
      <c r="P24" s="25">
        <v>1519085.8</v>
      </c>
      <c r="Q24" s="25">
        <f t="shared" si="2"/>
        <v>120227.28940000013</v>
      </c>
      <c r="R24" s="25">
        <v>0</v>
      </c>
      <c r="S24" s="25">
        <f t="shared" si="3"/>
        <v>120227.28940000013</v>
      </c>
    </row>
    <row r="25" spans="1:19" s="5" customFormat="1" ht="12.75" x14ac:dyDescent="0.2">
      <c r="A25" s="20" t="s">
        <v>265</v>
      </c>
      <c r="B25" s="31" t="s">
        <v>286</v>
      </c>
      <c r="C25" s="21">
        <f>D25+E25</f>
        <v>759.7940000000001</v>
      </c>
      <c r="D25" s="21">
        <v>431.29300000000001</v>
      </c>
      <c r="E25" s="21">
        <v>328.50100000000003</v>
      </c>
      <c r="F25" s="20">
        <v>3500.86</v>
      </c>
      <c r="G25" s="20">
        <v>3568.14</v>
      </c>
      <c r="H25" s="22">
        <f t="shared" si="1"/>
        <v>2682033.9701200002</v>
      </c>
      <c r="I25" s="32">
        <v>5960.67</v>
      </c>
      <c r="J25" s="36">
        <v>593.79999999999995</v>
      </c>
      <c r="K25" s="22"/>
      <c r="L25" s="22"/>
      <c r="M25" s="25">
        <v>2439056.0067671654</v>
      </c>
      <c r="N25" s="25">
        <v>0</v>
      </c>
      <c r="O25" s="25">
        <v>2439056.0067671654</v>
      </c>
      <c r="P25" s="25">
        <v>2579026.33</v>
      </c>
      <c r="Q25" s="25">
        <f t="shared" si="2"/>
        <v>-139970.32323283469</v>
      </c>
      <c r="R25" s="25">
        <v>0</v>
      </c>
      <c r="S25" s="25">
        <f t="shared" si="3"/>
        <v>-139970.32323283469</v>
      </c>
    </row>
    <row r="26" spans="1:19" s="5" customFormat="1" ht="12.75" x14ac:dyDescent="0.2">
      <c r="A26" s="20" t="s">
        <v>265</v>
      </c>
      <c r="B26" s="31" t="s">
        <v>287</v>
      </c>
      <c r="C26" s="21">
        <f t="shared" si="0"/>
        <v>481.29999999999995</v>
      </c>
      <c r="D26" s="21">
        <v>286.79999999999995</v>
      </c>
      <c r="E26" s="21">
        <v>194.5</v>
      </c>
      <c r="F26" s="20">
        <v>3500.86</v>
      </c>
      <c r="G26" s="20">
        <v>3568.14</v>
      </c>
      <c r="H26" s="22">
        <f t="shared" si="1"/>
        <v>1698049.878</v>
      </c>
      <c r="I26" s="34">
        <v>3185.3</v>
      </c>
      <c r="J26" s="36">
        <v>56.8</v>
      </c>
      <c r="K26" s="22"/>
      <c r="L26" s="22"/>
      <c r="M26" s="25">
        <v>1668300.8779474413</v>
      </c>
      <c r="N26" s="25">
        <v>0</v>
      </c>
      <c r="O26" s="25">
        <v>1668300.8779474413</v>
      </c>
      <c r="P26" s="25">
        <v>1418578.6199999999</v>
      </c>
      <c r="Q26" s="25">
        <f t="shared" si="2"/>
        <v>249722.25794744142</v>
      </c>
      <c r="R26" s="25">
        <v>0</v>
      </c>
      <c r="S26" s="25">
        <f t="shared" si="3"/>
        <v>249722.25794744142</v>
      </c>
    </row>
    <row r="27" spans="1:19" s="10" customFormat="1" ht="12.75" x14ac:dyDescent="0.2">
      <c r="A27" s="20" t="s">
        <v>288</v>
      </c>
      <c r="B27" s="31" t="s">
        <v>289</v>
      </c>
      <c r="C27" s="21">
        <f t="shared" si="0"/>
        <v>734.13000000000011</v>
      </c>
      <c r="D27" s="21">
        <v>456.86</v>
      </c>
      <c r="E27" s="21">
        <v>277.27000000000004</v>
      </c>
      <c r="F27" s="20">
        <v>2120.15</v>
      </c>
      <c r="G27" s="20">
        <v>2361.19</v>
      </c>
      <c r="H27" s="22">
        <f t="shared" si="1"/>
        <v>1623298.8803000003</v>
      </c>
      <c r="I27" s="34">
        <v>4128.3999999999996</v>
      </c>
      <c r="J27" s="33"/>
      <c r="K27" s="22"/>
      <c r="L27" s="22"/>
      <c r="M27" s="25">
        <v>1623298.8803000003</v>
      </c>
      <c r="N27" s="28">
        <v>0</v>
      </c>
      <c r="O27" s="25">
        <v>1623298.8803000003</v>
      </c>
      <c r="P27" s="25">
        <v>1720616.5800000003</v>
      </c>
      <c r="Q27" s="25">
        <f t="shared" si="2"/>
        <v>-97317.699699999997</v>
      </c>
      <c r="R27" s="25">
        <v>0</v>
      </c>
      <c r="S27" s="25">
        <f t="shared" si="3"/>
        <v>-97317.699699999997</v>
      </c>
    </row>
    <row r="28" spans="1:19" x14ac:dyDescent="0.25">
      <c r="A28" s="20" t="s">
        <v>288</v>
      </c>
      <c r="B28" s="31" t="s">
        <v>290</v>
      </c>
      <c r="C28" s="21">
        <f t="shared" si="0"/>
        <v>655.55399999999986</v>
      </c>
      <c r="D28" s="21">
        <v>411.36399999999992</v>
      </c>
      <c r="E28" s="21">
        <v>244.18999999999994</v>
      </c>
      <c r="F28" s="20">
        <v>2120.15</v>
      </c>
      <c r="G28" s="20">
        <v>2361.19</v>
      </c>
      <c r="H28" s="22">
        <f t="shared" si="1"/>
        <v>1448732.3706999999</v>
      </c>
      <c r="I28" s="34">
        <v>4531.6000000000004</v>
      </c>
      <c r="J28" s="36">
        <v>67.3</v>
      </c>
      <c r="K28" s="22"/>
      <c r="L28" s="22"/>
      <c r="M28" s="25">
        <v>1427531.7165113657</v>
      </c>
      <c r="N28" s="25">
        <v>0</v>
      </c>
      <c r="O28" s="25">
        <v>1427531.7165113657</v>
      </c>
      <c r="P28" s="25">
        <v>1681461.9999999995</v>
      </c>
      <c r="Q28" s="25">
        <f t="shared" si="2"/>
        <v>-253930.28348863381</v>
      </c>
      <c r="R28" s="25">
        <v>0</v>
      </c>
      <c r="S28" s="25">
        <f t="shared" si="3"/>
        <v>-253930.28348863381</v>
      </c>
    </row>
    <row r="29" spans="1:19" x14ac:dyDescent="0.25">
      <c r="A29" s="20" t="s">
        <v>288</v>
      </c>
      <c r="B29" s="31" t="s">
        <v>291</v>
      </c>
      <c r="C29" s="21">
        <f t="shared" si="0"/>
        <v>557.82000000000005</v>
      </c>
      <c r="D29" s="21">
        <v>334.07</v>
      </c>
      <c r="E29" s="21">
        <v>223.75000000000006</v>
      </c>
      <c r="F29" s="20">
        <v>2120.15</v>
      </c>
      <c r="G29" s="20">
        <v>2361.19</v>
      </c>
      <c r="H29" s="22">
        <f t="shared" si="1"/>
        <v>1236594.773</v>
      </c>
      <c r="I29" s="32">
        <v>3823.23</v>
      </c>
      <c r="J29" s="33"/>
      <c r="K29" s="22">
        <v>461.4</v>
      </c>
      <c r="L29" s="22">
        <v>99.75</v>
      </c>
      <c r="M29" s="25">
        <v>1233208.7610800222</v>
      </c>
      <c r="N29" s="25">
        <v>3386.0119199777419</v>
      </c>
      <c r="O29" s="25">
        <v>1236594.773</v>
      </c>
      <c r="P29" s="25">
        <v>1295298.8000000003</v>
      </c>
      <c r="Q29" s="25">
        <f t="shared" si="2"/>
        <v>-62090.038919978077</v>
      </c>
      <c r="R29" s="25">
        <v>3386.0119199777419</v>
      </c>
      <c r="S29" s="25">
        <f t="shared" si="3"/>
        <v>-58704.027000000337</v>
      </c>
    </row>
    <row r="30" spans="1:19" x14ac:dyDescent="0.25">
      <c r="A30" s="20" t="s">
        <v>288</v>
      </c>
      <c r="B30" s="31" t="s">
        <v>292</v>
      </c>
      <c r="C30" s="21">
        <f t="shared" si="0"/>
        <v>478.79599999999999</v>
      </c>
      <c r="D30" s="21">
        <v>301.73499999999996</v>
      </c>
      <c r="E30" s="21">
        <v>177.06100000000004</v>
      </c>
      <c r="F30" s="20">
        <v>2120.15</v>
      </c>
      <c r="G30" s="20">
        <v>2361.19</v>
      </c>
      <c r="H30" s="22">
        <f t="shared" si="1"/>
        <v>1057798.1228399999</v>
      </c>
      <c r="I30" s="38">
        <v>2395</v>
      </c>
      <c r="J30" s="33"/>
      <c r="K30" s="22"/>
      <c r="L30" s="22"/>
      <c r="M30" s="25">
        <v>1057798.1228399999</v>
      </c>
      <c r="N30" s="25">
        <v>0</v>
      </c>
      <c r="O30" s="25">
        <v>1057798.1228399999</v>
      </c>
      <c r="P30" s="25">
        <v>1056108.4200000004</v>
      </c>
      <c r="Q30" s="25">
        <f t="shared" si="2"/>
        <v>1689.7028399994597</v>
      </c>
      <c r="R30" s="25">
        <v>0</v>
      </c>
      <c r="S30" s="25">
        <f t="shared" si="3"/>
        <v>1689.7028399994597</v>
      </c>
    </row>
    <row r="31" spans="1:19" x14ac:dyDescent="0.25">
      <c r="A31" s="20" t="s">
        <v>288</v>
      </c>
      <c r="B31" s="31" t="s">
        <v>293</v>
      </c>
      <c r="C31" s="21">
        <f t="shared" si="0"/>
        <v>305.55</v>
      </c>
      <c r="D31" s="21">
        <v>182.9</v>
      </c>
      <c r="E31" s="21">
        <v>122.65</v>
      </c>
      <c r="F31" s="20">
        <v>2120.15</v>
      </c>
      <c r="G31" s="20">
        <v>2361.19</v>
      </c>
      <c r="H31" s="22">
        <f t="shared" si="1"/>
        <v>677375.38850000012</v>
      </c>
      <c r="I31" s="32">
        <v>1472.32</v>
      </c>
      <c r="J31" s="33"/>
      <c r="K31" s="22"/>
      <c r="L31" s="22"/>
      <c r="M31" s="25">
        <v>677375.38850000012</v>
      </c>
      <c r="N31" s="25">
        <v>0</v>
      </c>
      <c r="O31" s="25">
        <v>677375.38850000012</v>
      </c>
      <c r="P31" s="25">
        <v>708878.49000000011</v>
      </c>
      <c r="Q31" s="25">
        <f t="shared" si="2"/>
        <v>-31503.10149999999</v>
      </c>
      <c r="R31" s="25">
        <v>0</v>
      </c>
      <c r="S31" s="25">
        <f t="shared" si="3"/>
        <v>-31503.10149999999</v>
      </c>
    </row>
    <row r="32" spans="1:19" x14ac:dyDescent="0.25">
      <c r="A32" s="20" t="s">
        <v>288</v>
      </c>
      <c r="B32" s="31" t="s">
        <v>294</v>
      </c>
      <c r="C32" s="21">
        <f t="shared" si="0"/>
        <v>150.15000000000003</v>
      </c>
      <c r="D32" s="21">
        <v>94.01</v>
      </c>
      <c r="E32" s="21">
        <v>56.140000000000015</v>
      </c>
      <c r="F32" s="20">
        <v>2120.15</v>
      </c>
      <c r="G32" s="20">
        <v>2361.19</v>
      </c>
      <c r="H32" s="22">
        <f t="shared" si="1"/>
        <v>331872.50810000009</v>
      </c>
      <c r="I32" s="37">
        <v>629</v>
      </c>
      <c r="J32" s="33"/>
      <c r="K32" s="22">
        <v>130</v>
      </c>
      <c r="L32" s="22">
        <v>418.9</v>
      </c>
      <c r="M32" s="25">
        <v>309149.62815527886</v>
      </c>
      <c r="N32" s="25">
        <v>22722.879944721262</v>
      </c>
      <c r="O32" s="25">
        <v>331872.50810000009</v>
      </c>
      <c r="P32" s="25">
        <v>282432</v>
      </c>
      <c r="Q32" s="25">
        <f t="shared" si="2"/>
        <v>26717.628155278857</v>
      </c>
      <c r="R32" s="25">
        <v>22722.879944721262</v>
      </c>
      <c r="S32" s="25">
        <f t="shared" si="3"/>
        <v>49440.508100000123</v>
      </c>
    </row>
    <row r="33" spans="1:19" x14ac:dyDescent="0.25">
      <c r="A33" s="20" t="s">
        <v>265</v>
      </c>
      <c r="B33" s="31" t="s">
        <v>295</v>
      </c>
      <c r="C33" s="21">
        <f t="shared" si="0"/>
        <v>413</v>
      </c>
      <c r="D33" s="21">
        <v>257</v>
      </c>
      <c r="E33" s="21">
        <v>156</v>
      </c>
      <c r="F33" s="20">
        <v>3500.86</v>
      </c>
      <c r="G33" s="20">
        <v>3568.14</v>
      </c>
      <c r="H33" s="22">
        <f t="shared" si="1"/>
        <v>1456350.8599999999</v>
      </c>
      <c r="I33" s="34">
        <v>2400.8000000000002</v>
      </c>
      <c r="J33" s="36">
        <v>200.2</v>
      </c>
      <c r="K33" s="22">
        <v>263.3</v>
      </c>
      <c r="L33" s="22">
        <v>49.5</v>
      </c>
      <c r="M33" s="25">
        <v>1341947.1935938234</v>
      </c>
      <c r="N33" s="25">
        <v>2500.2058274181095</v>
      </c>
      <c r="O33" s="25">
        <v>1344447.3994212414</v>
      </c>
      <c r="P33" s="25">
        <v>1384859.52</v>
      </c>
      <c r="Q33" s="25">
        <f t="shared" si="2"/>
        <v>-42912.326406176668</v>
      </c>
      <c r="R33" s="25">
        <v>2500.2058274181095</v>
      </c>
      <c r="S33" s="25">
        <f t="shared" si="3"/>
        <v>-40412.120578758557</v>
      </c>
    </row>
    <row r="34" spans="1:19" x14ac:dyDescent="0.25">
      <c r="A34" s="20" t="s">
        <v>265</v>
      </c>
      <c r="B34" s="31" t="s">
        <v>296</v>
      </c>
      <c r="C34" s="21">
        <f t="shared" si="0"/>
        <v>219.11</v>
      </c>
      <c r="D34" s="21">
        <v>128</v>
      </c>
      <c r="E34" s="21">
        <v>91.110000000000014</v>
      </c>
      <c r="F34" s="20">
        <v>3500.86</v>
      </c>
      <c r="G34" s="20">
        <v>3568.14</v>
      </c>
      <c r="H34" s="22">
        <f t="shared" si="1"/>
        <v>773203.31540000008</v>
      </c>
      <c r="I34" s="35">
        <v>880.38</v>
      </c>
      <c r="J34" s="36">
        <v>48.2</v>
      </c>
      <c r="K34" s="22">
        <v>107.62</v>
      </c>
      <c r="L34" s="22">
        <v>319.06</v>
      </c>
      <c r="M34" s="25">
        <v>713597.98984026385</v>
      </c>
      <c r="N34" s="25">
        <v>20536.488114200638</v>
      </c>
      <c r="O34" s="25">
        <v>734134.4779544645</v>
      </c>
      <c r="P34" s="25">
        <v>672502.23</v>
      </c>
      <c r="Q34" s="25">
        <f t="shared" si="2"/>
        <v>41095.759840263869</v>
      </c>
      <c r="R34" s="25">
        <v>20536.488114200638</v>
      </c>
      <c r="S34" s="25">
        <f t="shared" si="3"/>
        <v>61632.247954464503</v>
      </c>
    </row>
    <row r="35" spans="1:19" x14ac:dyDescent="0.25">
      <c r="A35" s="20" t="s">
        <v>288</v>
      </c>
      <c r="B35" s="31" t="s">
        <v>297</v>
      </c>
      <c r="C35" s="21">
        <f t="shared" si="0"/>
        <v>493.5</v>
      </c>
      <c r="D35" s="21">
        <v>308.7</v>
      </c>
      <c r="E35" s="21">
        <v>184.8</v>
      </c>
      <c r="F35" s="20">
        <v>2120.15</v>
      </c>
      <c r="G35" s="20">
        <v>2361.19</v>
      </c>
      <c r="H35" s="22">
        <f t="shared" si="1"/>
        <v>1090838.2170000002</v>
      </c>
      <c r="I35" s="32">
        <v>2818.86</v>
      </c>
      <c r="J35" s="33"/>
      <c r="K35" s="22"/>
      <c r="L35" s="22"/>
      <c r="M35" s="25">
        <v>1090838.2170000002</v>
      </c>
      <c r="N35" s="25">
        <v>0</v>
      </c>
      <c r="O35" s="25">
        <v>1090838.2170000002</v>
      </c>
      <c r="P35" s="25">
        <v>1061109.6000000001</v>
      </c>
      <c r="Q35" s="25">
        <f t="shared" si="2"/>
        <v>29728.617000000086</v>
      </c>
      <c r="R35" s="25">
        <v>0</v>
      </c>
      <c r="S35" s="25">
        <f t="shared" si="3"/>
        <v>29728.617000000086</v>
      </c>
    </row>
    <row r="36" spans="1:19" x14ac:dyDescent="0.25">
      <c r="A36" s="20" t="s">
        <v>288</v>
      </c>
      <c r="B36" s="31" t="s">
        <v>298</v>
      </c>
      <c r="C36" s="21">
        <f t="shared" si="0"/>
        <v>635.57999999999993</v>
      </c>
      <c r="D36" s="21">
        <v>353.06</v>
      </c>
      <c r="E36" s="21">
        <v>282.51999999999992</v>
      </c>
      <c r="F36" s="20">
        <v>2120.15</v>
      </c>
      <c r="G36" s="20">
        <v>2361.19</v>
      </c>
      <c r="H36" s="22">
        <f t="shared" si="1"/>
        <v>1415623.5577999998</v>
      </c>
      <c r="I36" s="32">
        <v>4435.72</v>
      </c>
      <c r="J36" s="33"/>
      <c r="K36" s="22">
        <v>336.9</v>
      </c>
      <c r="L36" s="22">
        <v>42.86</v>
      </c>
      <c r="M36" s="25">
        <v>1414667.2366389839</v>
      </c>
      <c r="N36" s="25">
        <v>956.32116101582324</v>
      </c>
      <c r="O36" s="25">
        <v>1415623.5577999998</v>
      </c>
      <c r="P36" s="25">
        <v>1276138</v>
      </c>
      <c r="Q36" s="25">
        <f t="shared" si="2"/>
        <v>138529.23663898394</v>
      </c>
      <c r="R36" s="25">
        <v>956.32116101582324</v>
      </c>
      <c r="S36" s="25">
        <f t="shared" si="3"/>
        <v>139485.55779999978</v>
      </c>
    </row>
    <row r="37" spans="1:19" x14ac:dyDescent="0.25">
      <c r="A37" s="20" t="s">
        <v>288</v>
      </c>
      <c r="B37" s="31" t="s">
        <v>299</v>
      </c>
      <c r="C37" s="21">
        <f t="shared" si="0"/>
        <v>523.99</v>
      </c>
      <c r="D37" s="21">
        <v>340.8</v>
      </c>
      <c r="E37" s="21">
        <v>183.19</v>
      </c>
      <c r="F37" s="20">
        <v>2120.15</v>
      </c>
      <c r="G37" s="20">
        <v>2361.19</v>
      </c>
      <c r="H37" s="22">
        <f t="shared" si="1"/>
        <v>1155093.5161000001</v>
      </c>
      <c r="I37" s="32">
        <v>2831.75</v>
      </c>
      <c r="J37" s="36">
        <v>30.5</v>
      </c>
      <c r="K37" s="22"/>
      <c r="L37" s="22"/>
      <c r="M37" s="25">
        <v>1142784.8944767842</v>
      </c>
      <c r="N37" s="25">
        <v>0</v>
      </c>
      <c r="O37" s="25">
        <v>1142784.8944767842</v>
      </c>
      <c r="P37" s="25">
        <v>1085189.9200000002</v>
      </c>
      <c r="Q37" s="25">
        <f t="shared" si="2"/>
        <v>57594.974476784002</v>
      </c>
      <c r="R37" s="25">
        <v>0</v>
      </c>
      <c r="S37" s="25">
        <f t="shared" si="3"/>
        <v>57594.974476784002</v>
      </c>
    </row>
    <row r="38" spans="1:19" x14ac:dyDescent="0.25">
      <c r="A38" s="20" t="s">
        <v>288</v>
      </c>
      <c r="B38" s="31" t="s">
        <v>300</v>
      </c>
      <c r="C38" s="21">
        <f t="shared" si="0"/>
        <v>673.88</v>
      </c>
      <c r="D38" s="21">
        <v>413.87</v>
      </c>
      <c r="E38" s="21">
        <v>260.01</v>
      </c>
      <c r="F38" s="20">
        <v>2120.15</v>
      </c>
      <c r="G38" s="20">
        <v>2361.19</v>
      </c>
      <c r="H38" s="22">
        <f t="shared" si="1"/>
        <v>1491399.4924000001</v>
      </c>
      <c r="I38" s="32">
        <v>4511.7700000000004</v>
      </c>
      <c r="J38" s="33"/>
      <c r="K38" s="22"/>
      <c r="L38" s="22"/>
      <c r="M38" s="25">
        <v>1491399.4924000001</v>
      </c>
      <c r="N38" s="25">
        <v>0</v>
      </c>
      <c r="O38" s="25">
        <v>1491399.4924000001</v>
      </c>
      <c r="P38" s="25">
        <v>1395163.0399999998</v>
      </c>
      <c r="Q38" s="25">
        <f t="shared" si="2"/>
        <v>96236.4524000003</v>
      </c>
      <c r="R38" s="25">
        <v>0</v>
      </c>
      <c r="S38" s="25">
        <f t="shared" si="3"/>
        <v>96236.4524000003</v>
      </c>
    </row>
    <row r="39" spans="1:19" x14ac:dyDescent="0.25">
      <c r="A39" s="20" t="s">
        <v>265</v>
      </c>
      <c r="B39" s="31" t="s">
        <v>301</v>
      </c>
      <c r="C39" s="21">
        <f t="shared" si="0"/>
        <v>710</v>
      </c>
      <c r="D39" s="21">
        <v>456</v>
      </c>
      <c r="E39" s="21">
        <v>254</v>
      </c>
      <c r="F39" s="20">
        <v>3500.86</v>
      </c>
      <c r="G39" s="20">
        <v>3568.14</v>
      </c>
      <c r="H39" s="22">
        <f t="shared" si="1"/>
        <v>2502699.7200000002</v>
      </c>
      <c r="I39" s="34">
        <v>4837.5</v>
      </c>
      <c r="J39" s="33"/>
      <c r="K39" s="22"/>
      <c r="L39" s="22"/>
      <c r="M39" s="25">
        <v>2502699.7200000002</v>
      </c>
      <c r="N39" s="25">
        <v>0</v>
      </c>
      <c r="O39" s="25">
        <v>2502699.7200000002</v>
      </c>
      <c r="P39" s="25">
        <v>2667331.6199999996</v>
      </c>
      <c r="Q39" s="25">
        <f t="shared" si="2"/>
        <v>-164631.89999999944</v>
      </c>
      <c r="R39" s="25">
        <v>0</v>
      </c>
      <c r="S39" s="25">
        <f t="shared" si="3"/>
        <v>-164631.89999999944</v>
      </c>
    </row>
    <row r="40" spans="1:19" x14ac:dyDescent="0.25">
      <c r="A40" s="20" t="s">
        <v>265</v>
      </c>
      <c r="B40" s="31" t="s">
        <v>302</v>
      </c>
      <c r="C40" s="21">
        <f t="shared" si="0"/>
        <v>715.02</v>
      </c>
      <c r="D40" s="21">
        <v>404.31</v>
      </c>
      <c r="E40" s="21">
        <v>310.70999999999998</v>
      </c>
      <c r="F40" s="20">
        <v>3500.86</v>
      </c>
      <c r="G40" s="20">
        <v>3568.14</v>
      </c>
      <c r="H40" s="22">
        <f t="shared" si="1"/>
        <v>2524089.486</v>
      </c>
      <c r="I40" s="34">
        <v>4605.2</v>
      </c>
      <c r="J40" s="33"/>
      <c r="K40" s="22"/>
      <c r="L40" s="22"/>
      <c r="M40" s="25">
        <v>2524089.486</v>
      </c>
      <c r="N40" s="25">
        <v>0</v>
      </c>
      <c r="O40" s="25">
        <v>2524089.486</v>
      </c>
      <c r="P40" s="25">
        <v>2441561.94</v>
      </c>
      <c r="Q40" s="25">
        <f t="shared" si="2"/>
        <v>82527.546000000089</v>
      </c>
      <c r="R40" s="25">
        <v>0</v>
      </c>
      <c r="S40" s="25">
        <f t="shared" si="3"/>
        <v>82527.546000000089</v>
      </c>
    </row>
    <row r="41" spans="1:19" x14ac:dyDescent="0.25">
      <c r="A41" s="20" t="s">
        <v>265</v>
      </c>
      <c r="B41" s="31" t="s">
        <v>303</v>
      </c>
      <c r="C41" s="21">
        <f t="shared" si="0"/>
        <v>328.12</v>
      </c>
      <c r="D41" s="21">
        <v>199.6</v>
      </c>
      <c r="E41" s="21">
        <v>128.52000000000001</v>
      </c>
      <c r="F41" s="20">
        <v>3500.86</v>
      </c>
      <c r="G41" s="20">
        <v>3568.14</v>
      </c>
      <c r="H41" s="22">
        <f t="shared" si="1"/>
        <v>1157349.0088</v>
      </c>
      <c r="I41" s="34">
        <v>2046.7</v>
      </c>
      <c r="J41" s="33"/>
      <c r="K41" s="22"/>
      <c r="L41" s="22"/>
      <c r="M41" s="25">
        <v>1157349.0088</v>
      </c>
      <c r="N41" s="25">
        <v>0</v>
      </c>
      <c r="O41" s="25">
        <v>1157349.0088</v>
      </c>
      <c r="P41" s="25">
        <v>980355.82999999984</v>
      </c>
      <c r="Q41" s="25">
        <f t="shared" si="2"/>
        <v>176993.17880000011</v>
      </c>
      <c r="R41" s="25">
        <v>0</v>
      </c>
      <c r="S41" s="25">
        <f t="shared" si="3"/>
        <v>176993.17880000011</v>
      </c>
    </row>
    <row r="42" spans="1:19" x14ac:dyDescent="0.25">
      <c r="A42" s="20" t="s">
        <v>265</v>
      </c>
      <c r="B42" s="31" t="s">
        <v>304</v>
      </c>
      <c r="C42" s="21">
        <f t="shared" si="0"/>
        <v>463.52</v>
      </c>
      <c r="D42" s="21">
        <v>288.99</v>
      </c>
      <c r="E42" s="21">
        <v>174.52999999999997</v>
      </c>
      <c r="F42" s="20">
        <v>3500.86</v>
      </c>
      <c r="G42" s="20">
        <v>3568.14</v>
      </c>
      <c r="H42" s="22">
        <f t="shared" si="1"/>
        <v>1634461.0055999998</v>
      </c>
      <c r="I42" s="34">
        <v>2467.1</v>
      </c>
      <c r="J42" s="33"/>
      <c r="K42" s="22"/>
      <c r="L42" s="22"/>
      <c r="M42" s="25">
        <v>1634461.0055999998</v>
      </c>
      <c r="N42" s="25">
        <v>0</v>
      </c>
      <c r="O42" s="25">
        <v>1634461.0055999998</v>
      </c>
      <c r="P42" s="25">
        <v>1506799.74</v>
      </c>
      <c r="Q42" s="25">
        <f t="shared" si="2"/>
        <v>127661.26559999981</v>
      </c>
      <c r="R42" s="25">
        <v>0</v>
      </c>
      <c r="S42" s="25">
        <f t="shared" si="3"/>
        <v>127661.26559999981</v>
      </c>
    </row>
    <row r="43" spans="1:19" x14ac:dyDescent="0.25">
      <c r="A43" s="20" t="s">
        <v>265</v>
      </c>
      <c r="B43" s="31" t="s">
        <v>305</v>
      </c>
      <c r="C43" s="21">
        <f t="shared" si="0"/>
        <v>496.79999999999995</v>
      </c>
      <c r="D43" s="21">
        <v>328.09999999999997</v>
      </c>
      <c r="E43" s="21">
        <v>168.7</v>
      </c>
      <c r="F43" s="20">
        <v>3500.86</v>
      </c>
      <c r="G43" s="20">
        <v>3568.14</v>
      </c>
      <c r="H43" s="22">
        <f t="shared" si="1"/>
        <v>1750577.3840000001</v>
      </c>
      <c r="I43" s="32">
        <v>2632.17</v>
      </c>
      <c r="J43" s="33"/>
      <c r="K43" s="22">
        <v>180.1</v>
      </c>
      <c r="L43" s="22">
        <v>134.69999999999999</v>
      </c>
      <c r="M43" s="25">
        <v>1745119.5935954838</v>
      </c>
      <c r="N43" s="25">
        <v>5457.7904045162741</v>
      </c>
      <c r="O43" s="25">
        <v>1750577.3840000001</v>
      </c>
      <c r="P43" s="25">
        <v>1629847.1800000006</v>
      </c>
      <c r="Q43" s="25">
        <f t="shared" si="2"/>
        <v>115272.41359548317</v>
      </c>
      <c r="R43" s="25">
        <v>5457.7904045162741</v>
      </c>
      <c r="S43" s="25">
        <f t="shared" si="3"/>
        <v>120730.20399999944</v>
      </c>
    </row>
    <row r="44" spans="1:19" x14ac:dyDescent="0.25">
      <c r="A44" s="20" t="s">
        <v>265</v>
      </c>
      <c r="B44" s="31" t="s">
        <v>306</v>
      </c>
      <c r="C44" s="21">
        <f t="shared" si="0"/>
        <v>89.18</v>
      </c>
      <c r="D44" s="21">
        <v>89.18</v>
      </c>
      <c r="E44" s="21"/>
      <c r="F44" s="20">
        <v>3500.86</v>
      </c>
      <c r="G44" s="20">
        <v>3568.14</v>
      </c>
      <c r="H44" s="22">
        <f t="shared" si="1"/>
        <v>312206.69480000006</v>
      </c>
      <c r="I44" s="36">
        <v>772.8</v>
      </c>
      <c r="J44" s="33"/>
      <c r="K44" s="22">
        <v>79.400000000000006</v>
      </c>
      <c r="L44" s="22">
        <v>95.9</v>
      </c>
      <c r="M44" s="25">
        <v>308995.47546675662</v>
      </c>
      <c r="N44" s="25">
        <v>3211.2193332434185</v>
      </c>
      <c r="O44" s="25">
        <v>312206.69480000006</v>
      </c>
      <c r="P44" s="25">
        <v>390182.94</v>
      </c>
      <c r="Q44" s="25">
        <f t="shared" si="2"/>
        <v>-81187.464533243387</v>
      </c>
      <c r="R44" s="25">
        <v>3211.2193332434185</v>
      </c>
      <c r="S44" s="25">
        <f t="shared" si="3"/>
        <v>-77976.245199999961</v>
      </c>
    </row>
    <row r="45" spans="1:19" x14ac:dyDescent="0.25">
      <c r="A45" s="20" t="s">
        <v>288</v>
      </c>
      <c r="B45" s="31" t="s">
        <v>307</v>
      </c>
      <c r="C45" s="21">
        <f t="shared" si="0"/>
        <v>234.46900000000002</v>
      </c>
      <c r="D45" s="21">
        <v>139.25800000000001</v>
      </c>
      <c r="E45" s="21">
        <v>95.211000000000013</v>
      </c>
      <c r="F45" s="20">
        <v>2120.15</v>
      </c>
      <c r="G45" s="20">
        <v>2361.19</v>
      </c>
      <c r="H45" s="22">
        <f t="shared" si="1"/>
        <v>520059.10979000008</v>
      </c>
      <c r="I45" s="32">
        <v>1256.44</v>
      </c>
      <c r="J45" s="33"/>
      <c r="K45" s="22"/>
      <c r="L45" s="22"/>
      <c r="M45" s="25">
        <v>520059.10979000008</v>
      </c>
      <c r="N45" s="25">
        <v>0</v>
      </c>
      <c r="O45" s="25">
        <v>520059.10979000008</v>
      </c>
      <c r="P45" s="25">
        <v>533781.35999999987</v>
      </c>
      <c r="Q45" s="25">
        <f t="shared" si="2"/>
        <v>-13722.250209999795</v>
      </c>
      <c r="R45" s="25">
        <v>0</v>
      </c>
      <c r="S45" s="25">
        <f t="shared" si="3"/>
        <v>-13722.250209999795</v>
      </c>
    </row>
    <row r="46" spans="1:19" x14ac:dyDescent="0.25">
      <c r="A46" s="20" t="s">
        <v>265</v>
      </c>
      <c r="B46" s="31" t="s">
        <v>308</v>
      </c>
      <c r="C46" s="21">
        <f t="shared" si="0"/>
        <v>496.00899999999996</v>
      </c>
      <c r="D46" s="21">
        <v>304.64999999999998</v>
      </c>
      <c r="E46" s="21">
        <v>191.35899999999998</v>
      </c>
      <c r="F46" s="20">
        <v>3500.86</v>
      </c>
      <c r="G46" s="20">
        <v>3568.14</v>
      </c>
      <c r="H46" s="22">
        <f t="shared" si="1"/>
        <v>1749332.70126</v>
      </c>
      <c r="I46" s="32">
        <v>3077.61</v>
      </c>
      <c r="J46" s="33"/>
      <c r="K46" s="22"/>
      <c r="L46" s="22"/>
      <c r="M46" s="25">
        <v>1749332.70126</v>
      </c>
      <c r="N46" s="25">
        <v>0</v>
      </c>
      <c r="O46" s="25">
        <v>1749332.70126</v>
      </c>
      <c r="P46" s="25">
        <v>1540474.8400000003</v>
      </c>
      <c r="Q46" s="25">
        <f t="shared" si="2"/>
        <v>208857.86125999968</v>
      </c>
      <c r="R46" s="25">
        <v>0</v>
      </c>
      <c r="S46" s="25">
        <f t="shared" si="3"/>
        <v>208857.86125999968</v>
      </c>
    </row>
    <row r="47" spans="1:19" x14ac:dyDescent="0.25">
      <c r="A47" s="20" t="s">
        <v>265</v>
      </c>
      <c r="B47" s="31" t="s">
        <v>309</v>
      </c>
      <c r="C47" s="21">
        <f t="shared" si="0"/>
        <v>647.79999999999995</v>
      </c>
      <c r="D47" s="21">
        <v>415.8</v>
      </c>
      <c r="E47" s="21">
        <v>232</v>
      </c>
      <c r="F47" s="20">
        <v>3500.86</v>
      </c>
      <c r="G47" s="20">
        <v>3568.14</v>
      </c>
      <c r="H47" s="22">
        <f t="shared" si="1"/>
        <v>2283466.068</v>
      </c>
      <c r="I47" s="32">
        <v>4611.59</v>
      </c>
      <c r="J47" s="33"/>
      <c r="K47" s="22"/>
      <c r="L47" s="22"/>
      <c r="M47" s="25">
        <v>2283466.068</v>
      </c>
      <c r="N47" s="25">
        <v>0</v>
      </c>
      <c r="O47" s="25">
        <v>2283466.068</v>
      </c>
      <c r="P47" s="25">
        <v>2151549.0900000003</v>
      </c>
      <c r="Q47" s="25">
        <f t="shared" si="2"/>
        <v>131916.97799999965</v>
      </c>
      <c r="R47" s="25">
        <v>0</v>
      </c>
      <c r="S47" s="25">
        <f t="shared" si="3"/>
        <v>131916.97799999965</v>
      </c>
    </row>
    <row r="48" spans="1:19" x14ac:dyDescent="0.25">
      <c r="A48" s="20" t="s">
        <v>265</v>
      </c>
      <c r="B48" s="31" t="s">
        <v>310</v>
      </c>
      <c r="C48" s="21">
        <f t="shared" si="0"/>
        <v>470.33</v>
      </c>
      <c r="D48" s="21">
        <v>289.40999999999997</v>
      </c>
      <c r="E48" s="21">
        <v>180.92000000000002</v>
      </c>
      <c r="F48" s="20">
        <v>3500.86</v>
      </c>
      <c r="G48" s="20">
        <v>3568.14</v>
      </c>
      <c r="H48" s="22">
        <f t="shared" si="1"/>
        <v>1658731.7814</v>
      </c>
      <c r="I48" s="32">
        <v>3095.73</v>
      </c>
      <c r="J48" s="33"/>
      <c r="K48" s="22"/>
      <c r="L48" s="22"/>
      <c r="M48" s="25">
        <v>1658731.7814</v>
      </c>
      <c r="N48" s="25">
        <v>0</v>
      </c>
      <c r="O48" s="25">
        <v>1658731.7814</v>
      </c>
      <c r="P48" s="25">
        <v>1483722.9999999998</v>
      </c>
      <c r="Q48" s="25">
        <f t="shared" si="2"/>
        <v>175008.78140000021</v>
      </c>
      <c r="R48" s="25">
        <v>0</v>
      </c>
      <c r="S48" s="25">
        <f t="shared" si="3"/>
        <v>175008.78140000021</v>
      </c>
    </row>
    <row r="49" spans="1:19" x14ac:dyDescent="0.25">
      <c r="A49" s="20" t="s">
        <v>265</v>
      </c>
      <c r="B49" s="31" t="s">
        <v>311</v>
      </c>
      <c r="C49" s="21">
        <f t="shared" si="0"/>
        <v>477</v>
      </c>
      <c r="D49" s="21">
        <v>286</v>
      </c>
      <c r="E49" s="21">
        <v>191</v>
      </c>
      <c r="F49" s="20">
        <v>3500.86</v>
      </c>
      <c r="G49" s="20">
        <v>3568.14</v>
      </c>
      <c r="H49" s="22">
        <f t="shared" si="1"/>
        <v>1682760.7000000002</v>
      </c>
      <c r="I49" s="32">
        <v>3040.76</v>
      </c>
      <c r="J49" s="33"/>
      <c r="K49" s="22"/>
      <c r="L49" s="22"/>
      <c r="M49" s="25">
        <v>1682760.7000000002</v>
      </c>
      <c r="N49" s="25">
        <v>0</v>
      </c>
      <c r="O49" s="25">
        <v>1682760.7000000002</v>
      </c>
      <c r="P49" s="25">
        <v>1534750.6199999996</v>
      </c>
      <c r="Q49" s="25">
        <f t="shared" si="2"/>
        <v>148010.08000000054</v>
      </c>
      <c r="R49" s="25">
        <v>0</v>
      </c>
      <c r="S49" s="25">
        <f t="shared" si="3"/>
        <v>148010.08000000054</v>
      </c>
    </row>
    <row r="50" spans="1:19" x14ac:dyDescent="0.25">
      <c r="A50" s="20" t="s">
        <v>265</v>
      </c>
      <c r="B50" s="31" t="s">
        <v>312</v>
      </c>
      <c r="C50" s="21">
        <f t="shared" si="0"/>
        <v>384.98</v>
      </c>
      <c r="D50" s="21">
        <v>237.3</v>
      </c>
      <c r="E50" s="21">
        <v>147.68</v>
      </c>
      <c r="F50" s="20">
        <v>3500.86</v>
      </c>
      <c r="G50" s="20">
        <v>3568.14</v>
      </c>
      <c r="H50" s="22">
        <f t="shared" si="1"/>
        <v>1357696.9932000001</v>
      </c>
      <c r="I50" s="34">
        <v>3078.8</v>
      </c>
      <c r="J50" s="33"/>
      <c r="K50" s="22"/>
      <c r="L50" s="22"/>
      <c r="M50" s="25">
        <v>1357696.9932000001</v>
      </c>
      <c r="N50" s="25">
        <v>0</v>
      </c>
      <c r="O50" s="25">
        <v>1357696.9932000001</v>
      </c>
      <c r="P50" s="25">
        <v>1175242.52</v>
      </c>
      <c r="Q50" s="25">
        <f t="shared" si="2"/>
        <v>182454.47320000012</v>
      </c>
      <c r="R50" s="25">
        <v>0</v>
      </c>
      <c r="S50" s="25">
        <f t="shared" si="3"/>
        <v>182454.47320000012</v>
      </c>
    </row>
    <row r="51" spans="1:19" x14ac:dyDescent="0.25">
      <c r="A51" s="20" t="s">
        <v>265</v>
      </c>
      <c r="B51" s="31" t="s">
        <v>313</v>
      </c>
      <c r="C51" s="21">
        <f t="shared" si="0"/>
        <v>437.70100000000002</v>
      </c>
      <c r="D51" s="21">
        <v>279.54000000000002</v>
      </c>
      <c r="E51" s="21">
        <v>158.161</v>
      </c>
      <c r="F51" s="20">
        <v>3500.86</v>
      </c>
      <c r="G51" s="20">
        <v>3568.14</v>
      </c>
      <c r="H51" s="22">
        <f t="shared" si="1"/>
        <v>1542970.9949400001</v>
      </c>
      <c r="I51" s="32">
        <v>3113.39</v>
      </c>
      <c r="J51" s="33"/>
      <c r="K51" s="22"/>
      <c r="L51" s="22"/>
      <c r="M51" s="25">
        <v>1542970.9949400001</v>
      </c>
      <c r="N51" s="25">
        <v>0</v>
      </c>
      <c r="O51" s="25">
        <v>1542970.9949400001</v>
      </c>
      <c r="P51" s="25">
        <v>1412937.5999999999</v>
      </c>
      <c r="Q51" s="25">
        <f t="shared" si="2"/>
        <v>130033.39494000026</v>
      </c>
      <c r="R51" s="25">
        <v>0</v>
      </c>
      <c r="S51" s="25">
        <f t="shared" si="3"/>
        <v>130033.39494000026</v>
      </c>
    </row>
    <row r="52" spans="1:19" x14ac:dyDescent="0.25">
      <c r="A52" s="20" t="s">
        <v>265</v>
      </c>
      <c r="B52" s="31" t="s">
        <v>314</v>
      </c>
      <c r="C52" s="21">
        <f t="shared" si="0"/>
        <v>134.07999999999998</v>
      </c>
      <c r="D52" s="21">
        <v>106.82</v>
      </c>
      <c r="E52" s="21">
        <v>27.259999999999991</v>
      </c>
      <c r="F52" s="20">
        <v>3500.86</v>
      </c>
      <c r="G52" s="20">
        <v>3568.14</v>
      </c>
      <c r="H52" s="22">
        <f t="shared" si="1"/>
        <v>471229.36159999995</v>
      </c>
      <c r="I52" s="36">
        <v>836.1</v>
      </c>
      <c r="J52" s="33"/>
      <c r="K52" s="22">
        <v>84.7</v>
      </c>
      <c r="L52" s="22">
        <v>48.5</v>
      </c>
      <c r="M52" s="25">
        <v>468852.8209556145</v>
      </c>
      <c r="N52" s="25">
        <v>2376.5406443854549</v>
      </c>
      <c r="O52" s="25">
        <v>471229.36159999995</v>
      </c>
      <c r="P52" s="25">
        <v>471643.67999999982</v>
      </c>
      <c r="Q52" s="25">
        <f t="shared" si="2"/>
        <v>-2790.8590443853172</v>
      </c>
      <c r="R52" s="25">
        <v>2376.5406443854549</v>
      </c>
      <c r="S52" s="25">
        <f t="shared" si="3"/>
        <v>-414.31839999986232</v>
      </c>
    </row>
    <row r="53" spans="1:19" x14ac:dyDescent="0.25">
      <c r="A53" s="20" t="s">
        <v>265</v>
      </c>
      <c r="B53" s="31" t="s">
        <v>315</v>
      </c>
      <c r="C53" s="21">
        <f t="shared" si="0"/>
        <v>627.9</v>
      </c>
      <c r="D53" s="21">
        <v>370</v>
      </c>
      <c r="E53" s="21">
        <v>257.89999999999998</v>
      </c>
      <c r="F53" s="20">
        <v>3500.86</v>
      </c>
      <c r="G53" s="20">
        <v>3568.14</v>
      </c>
      <c r="H53" s="22">
        <f t="shared" si="1"/>
        <v>2215541.5060000001</v>
      </c>
      <c r="I53" s="32">
        <v>3738.39</v>
      </c>
      <c r="J53" s="37">
        <v>173</v>
      </c>
      <c r="K53" s="22">
        <v>446.2</v>
      </c>
      <c r="L53" s="22">
        <v>145.69999999999999</v>
      </c>
      <c r="M53" s="25">
        <v>2109761.7026283485</v>
      </c>
      <c r="N53" s="25">
        <v>8147.1929284655962</v>
      </c>
      <c r="O53" s="25">
        <v>2117908.895556814</v>
      </c>
      <c r="P53" s="25">
        <v>2061250.0000000002</v>
      </c>
      <c r="Q53" s="25">
        <f t="shared" si="2"/>
        <v>48511.702628348256</v>
      </c>
      <c r="R53" s="25">
        <v>8147.1929284655962</v>
      </c>
      <c r="S53" s="25">
        <f t="shared" si="3"/>
        <v>56658.895556813848</v>
      </c>
    </row>
    <row r="54" spans="1:19" x14ac:dyDescent="0.25">
      <c r="A54" s="20" t="s">
        <v>288</v>
      </c>
      <c r="B54" s="31" t="s">
        <v>316</v>
      </c>
      <c r="C54" s="21">
        <f t="shared" si="0"/>
        <v>463.03</v>
      </c>
      <c r="D54" s="21">
        <v>297.76</v>
      </c>
      <c r="E54" s="21">
        <v>165.26999999999998</v>
      </c>
      <c r="F54" s="20">
        <v>2120.15</v>
      </c>
      <c r="G54" s="20">
        <v>2361.19</v>
      </c>
      <c r="H54" s="22">
        <f t="shared" si="1"/>
        <v>1021529.7353000001</v>
      </c>
      <c r="I54" s="34">
        <v>2539.8000000000002</v>
      </c>
      <c r="J54" s="33"/>
      <c r="K54" s="22">
        <v>310.2</v>
      </c>
      <c r="L54" s="22">
        <v>106.19999999999999</v>
      </c>
      <c r="M54" s="25">
        <v>1017067.1901491435</v>
      </c>
      <c r="N54" s="25">
        <v>4462.5451508565511</v>
      </c>
      <c r="O54" s="25">
        <v>1021529.7353000001</v>
      </c>
      <c r="P54" s="25">
        <v>1092615.3799999997</v>
      </c>
      <c r="Q54" s="25">
        <f t="shared" si="2"/>
        <v>-75548.189850856201</v>
      </c>
      <c r="R54" s="25">
        <v>4462.5451508565511</v>
      </c>
      <c r="S54" s="25">
        <f t="shared" si="3"/>
        <v>-71085.644699999655</v>
      </c>
    </row>
    <row r="55" spans="1:19" x14ac:dyDescent="0.25">
      <c r="A55" s="20" t="s">
        <v>288</v>
      </c>
      <c r="B55" s="31" t="s">
        <v>317</v>
      </c>
      <c r="C55" s="21">
        <f t="shared" si="0"/>
        <v>588</v>
      </c>
      <c r="D55" s="21">
        <v>371</v>
      </c>
      <c r="E55" s="21">
        <v>217</v>
      </c>
      <c r="F55" s="20">
        <v>2120.15</v>
      </c>
      <c r="G55" s="20">
        <v>2361.19</v>
      </c>
      <c r="H55" s="22">
        <f t="shared" si="1"/>
        <v>1298953.8800000001</v>
      </c>
      <c r="I55" s="34">
        <v>3169.4</v>
      </c>
      <c r="J55" s="33"/>
      <c r="K55" s="22"/>
      <c r="L55" s="22"/>
      <c r="M55" s="25">
        <v>1298953.8800000001</v>
      </c>
      <c r="N55" s="25">
        <v>0</v>
      </c>
      <c r="O55" s="25">
        <v>1298953.8800000001</v>
      </c>
      <c r="P55" s="25">
        <v>1278259.76</v>
      </c>
      <c r="Q55" s="25">
        <f t="shared" si="2"/>
        <v>20694.120000000112</v>
      </c>
      <c r="R55" s="25">
        <v>0</v>
      </c>
      <c r="S55" s="25">
        <f t="shared" si="3"/>
        <v>20694.120000000112</v>
      </c>
    </row>
    <row r="56" spans="1:19" x14ac:dyDescent="0.25">
      <c r="A56" s="20" t="s">
        <v>265</v>
      </c>
      <c r="B56" s="31" t="s">
        <v>318</v>
      </c>
      <c r="C56" s="21">
        <f t="shared" si="0"/>
        <v>75.34</v>
      </c>
      <c r="D56" s="21">
        <v>47.454999999999998</v>
      </c>
      <c r="E56" s="21">
        <v>27.885000000000005</v>
      </c>
      <c r="F56" s="20">
        <v>3500.86</v>
      </c>
      <c r="G56" s="20">
        <v>3568.14</v>
      </c>
      <c r="H56" s="22">
        <f t="shared" si="1"/>
        <v>265630.89520000003</v>
      </c>
      <c r="I56" s="35">
        <v>542.57000000000005</v>
      </c>
      <c r="J56" s="33"/>
      <c r="K56" s="22"/>
      <c r="L56" s="22"/>
      <c r="M56" s="25">
        <v>265630.89520000003</v>
      </c>
      <c r="N56" s="25">
        <v>0</v>
      </c>
      <c r="O56" s="25">
        <v>265630.89520000003</v>
      </c>
      <c r="P56" s="25">
        <v>264663.36</v>
      </c>
      <c r="Q56" s="25">
        <f t="shared" si="2"/>
        <v>967.5352000000421</v>
      </c>
      <c r="R56" s="25">
        <v>0</v>
      </c>
      <c r="S56" s="25">
        <f t="shared" si="3"/>
        <v>967.5352000000421</v>
      </c>
    </row>
    <row r="57" spans="1:19" x14ac:dyDescent="0.25">
      <c r="A57" s="20" t="s">
        <v>288</v>
      </c>
      <c r="B57" s="31" t="s">
        <v>319</v>
      </c>
      <c r="C57" s="21">
        <f t="shared" si="0"/>
        <v>507</v>
      </c>
      <c r="D57" s="21">
        <v>318</v>
      </c>
      <c r="E57" s="21">
        <v>189</v>
      </c>
      <c r="F57" s="20">
        <v>2120.15</v>
      </c>
      <c r="G57" s="20">
        <v>2361.19</v>
      </c>
      <c r="H57" s="22">
        <f t="shared" si="1"/>
        <v>1120472.6100000001</v>
      </c>
      <c r="I57" s="32">
        <v>3041.86</v>
      </c>
      <c r="J57" s="33"/>
      <c r="K57" s="22"/>
      <c r="L57" s="22"/>
      <c r="M57" s="25">
        <v>1120472.6100000001</v>
      </c>
      <c r="N57" s="25">
        <v>0</v>
      </c>
      <c r="O57" s="25">
        <v>1120472.6100000001</v>
      </c>
      <c r="P57" s="25">
        <v>1218673.5599999998</v>
      </c>
      <c r="Q57" s="25">
        <f t="shared" si="2"/>
        <v>-98200.949999999721</v>
      </c>
      <c r="R57" s="25">
        <v>0</v>
      </c>
      <c r="S57" s="25">
        <f t="shared" si="3"/>
        <v>-98200.949999999721</v>
      </c>
    </row>
    <row r="58" spans="1:19" x14ac:dyDescent="0.25">
      <c r="A58" s="20" t="s">
        <v>288</v>
      </c>
      <c r="B58" s="31" t="s">
        <v>320</v>
      </c>
      <c r="C58" s="21">
        <f t="shared" si="0"/>
        <v>459.95000000000005</v>
      </c>
      <c r="D58" s="21">
        <v>282.38</v>
      </c>
      <c r="E58" s="21">
        <v>177.57000000000005</v>
      </c>
      <c r="F58" s="20">
        <v>2120.15</v>
      </c>
      <c r="G58" s="20">
        <v>2361.19</v>
      </c>
      <c r="H58" s="22">
        <f t="shared" si="1"/>
        <v>1017964.4653000002</v>
      </c>
      <c r="I58" s="32">
        <v>2811.06</v>
      </c>
      <c r="J58" s="33"/>
      <c r="K58" s="22"/>
      <c r="L58" s="22"/>
      <c r="M58" s="25">
        <v>1017964.4653000002</v>
      </c>
      <c r="N58" s="25">
        <v>0</v>
      </c>
      <c r="O58" s="25">
        <v>1017964.4653000002</v>
      </c>
      <c r="P58" s="25">
        <v>1080845.46</v>
      </c>
      <c r="Q58" s="25">
        <f t="shared" si="2"/>
        <v>-62880.994699999806</v>
      </c>
      <c r="R58" s="25">
        <v>0</v>
      </c>
      <c r="S58" s="25">
        <f t="shared" si="3"/>
        <v>-62880.994699999806</v>
      </c>
    </row>
    <row r="59" spans="1:19" x14ac:dyDescent="0.25">
      <c r="A59" s="20" t="s">
        <v>265</v>
      </c>
      <c r="B59" s="31" t="s">
        <v>321</v>
      </c>
      <c r="C59" s="21">
        <f t="shared" si="0"/>
        <v>288.31799999999998</v>
      </c>
      <c r="D59" s="21">
        <v>180.023</v>
      </c>
      <c r="E59" s="21">
        <v>108.29499999999999</v>
      </c>
      <c r="F59" s="20">
        <v>3500.86</v>
      </c>
      <c r="G59" s="20">
        <v>3568.14</v>
      </c>
      <c r="H59" s="22">
        <f t="shared" si="1"/>
        <v>1016647.0410799999</v>
      </c>
      <c r="I59" s="34">
        <v>1471.8</v>
      </c>
      <c r="J59" s="33"/>
      <c r="K59" s="22"/>
      <c r="L59" s="22"/>
      <c r="M59" s="25">
        <v>1016647.0410799999</v>
      </c>
      <c r="N59" s="25">
        <v>0</v>
      </c>
      <c r="O59" s="25">
        <v>1016647.0410799999</v>
      </c>
      <c r="P59" s="25">
        <v>980060.28</v>
      </c>
      <c r="Q59" s="25">
        <f t="shared" si="2"/>
        <v>36586.761079999851</v>
      </c>
      <c r="R59" s="25">
        <v>0</v>
      </c>
      <c r="S59" s="25">
        <f t="shared" si="3"/>
        <v>36586.761079999851</v>
      </c>
    </row>
    <row r="60" spans="1:19" x14ac:dyDescent="0.25">
      <c r="A60" s="20" t="s">
        <v>265</v>
      </c>
      <c r="B60" s="31" t="s">
        <v>322</v>
      </c>
      <c r="C60" s="21">
        <f t="shared" si="0"/>
        <v>214.60499999999999</v>
      </c>
      <c r="D60" s="21">
        <v>132.26499999999999</v>
      </c>
      <c r="E60" s="21">
        <v>82.34</v>
      </c>
      <c r="F60" s="20">
        <v>3500.86</v>
      </c>
      <c r="G60" s="20">
        <v>3568.14</v>
      </c>
      <c r="H60" s="22">
        <f t="shared" si="1"/>
        <v>756841.89549999998</v>
      </c>
      <c r="I60" s="34">
        <v>1098.4000000000001</v>
      </c>
      <c r="J60" s="33"/>
      <c r="K60" s="22">
        <v>130</v>
      </c>
      <c r="L60" s="22">
        <v>500.5</v>
      </c>
      <c r="M60" s="25">
        <v>731769.7506287531</v>
      </c>
      <c r="N60" s="25">
        <v>25072.144871246826</v>
      </c>
      <c r="O60" s="25">
        <v>756841.89549999998</v>
      </c>
      <c r="P60" s="25">
        <v>740760.5399999998</v>
      </c>
      <c r="Q60" s="25">
        <f t="shared" si="2"/>
        <v>-8990.7893712467048</v>
      </c>
      <c r="R60" s="25">
        <v>25072.144871246826</v>
      </c>
      <c r="S60" s="25">
        <f t="shared" si="3"/>
        <v>16081.355500000122</v>
      </c>
    </row>
    <row r="61" spans="1:19" x14ac:dyDescent="0.25">
      <c r="A61" s="20" t="s">
        <v>265</v>
      </c>
      <c r="B61" s="31" t="s">
        <v>323</v>
      </c>
      <c r="C61" s="21">
        <f t="shared" si="0"/>
        <v>181.858</v>
      </c>
      <c r="D61" s="21">
        <v>100.729</v>
      </c>
      <c r="E61" s="21">
        <v>81.129000000000005</v>
      </c>
      <c r="F61" s="20">
        <v>3500.86</v>
      </c>
      <c r="G61" s="20">
        <v>3568.14</v>
      </c>
      <c r="H61" s="22">
        <f t="shared" si="1"/>
        <v>642117.75699999998</v>
      </c>
      <c r="I61" s="34">
        <v>1098.0999999999999</v>
      </c>
      <c r="J61" s="33"/>
      <c r="K61" s="22">
        <v>106.9</v>
      </c>
      <c r="L61" s="22">
        <v>334.8</v>
      </c>
      <c r="M61" s="25">
        <v>628807.85355597269</v>
      </c>
      <c r="N61" s="25">
        <v>13309.903444027343</v>
      </c>
      <c r="O61" s="25">
        <v>642117.75699999998</v>
      </c>
      <c r="P61" s="25">
        <v>652030.44000000006</v>
      </c>
      <c r="Q61" s="25">
        <f t="shared" si="2"/>
        <v>-23222.586444027373</v>
      </c>
      <c r="R61" s="25">
        <v>13309.903444027343</v>
      </c>
      <c r="S61" s="25">
        <f t="shared" si="3"/>
        <v>-9912.68300000003</v>
      </c>
    </row>
    <row r="62" spans="1:19" x14ac:dyDescent="0.25">
      <c r="A62" s="20" t="s">
        <v>265</v>
      </c>
      <c r="B62" s="31" t="s">
        <v>324</v>
      </c>
      <c r="C62" s="21">
        <f t="shared" si="0"/>
        <v>164.78899999999999</v>
      </c>
      <c r="D62" s="21">
        <v>94.081999999999994</v>
      </c>
      <c r="E62" s="21">
        <v>70.706999999999994</v>
      </c>
      <c r="F62" s="20">
        <v>3500.86</v>
      </c>
      <c r="G62" s="20">
        <v>3568.14</v>
      </c>
      <c r="H62" s="22">
        <f t="shared" si="1"/>
        <v>581660.38549999997</v>
      </c>
      <c r="I62" s="34">
        <v>1331.8</v>
      </c>
      <c r="J62" s="33"/>
      <c r="K62" s="22">
        <v>109.2</v>
      </c>
      <c r="L62" s="22">
        <v>120.4</v>
      </c>
      <c r="M62" s="25">
        <v>578005.88354248728</v>
      </c>
      <c r="N62" s="25">
        <v>3654.5019575127117</v>
      </c>
      <c r="O62" s="25">
        <v>581660.38549999997</v>
      </c>
      <c r="P62" s="25">
        <v>587476.32000000007</v>
      </c>
      <c r="Q62" s="25">
        <f t="shared" si="2"/>
        <v>-9470.4364575127838</v>
      </c>
      <c r="R62" s="25">
        <v>3654.5019575127117</v>
      </c>
      <c r="S62" s="25">
        <f t="shared" si="3"/>
        <v>-5815.9345000000721</v>
      </c>
    </row>
    <row r="63" spans="1:19" x14ac:dyDescent="0.25">
      <c r="A63" s="20" t="s">
        <v>265</v>
      </c>
      <c r="B63" s="31" t="s">
        <v>325</v>
      </c>
      <c r="C63" s="21">
        <f t="shared" si="0"/>
        <v>277.40179810482016</v>
      </c>
      <c r="D63" s="21">
        <f>427.44/4015.45*1567.23</f>
        <v>166.82981762940642</v>
      </c>
      <c r="E63" s="21">
        <f>283.3/4015.45*1567.23</f>
        <v>110.57198047541372</v>
      </c>
      <c r="F63" s="20">
        <v>3500.86</v>
      </c>
      <c r="G63" s="20">
        <v>3568.14</v>
      </c>
      <c r="H63" s="22">
        <f t="shared" si="1"/>
        <v>978584.14175962645</v>
      </c>
      <c r="I63" s="32">
        <v>1291.45</v>
      </c>
      <c r="J63" s="35">
        <v>275.77999999999997</v>
      </c>
      <c r="K63" s="22"/>
      <c r="L63" s="22"/>
      <c r="M63" s="25">
        <v>806386.101513798</v>
      </c>
      <c r="N63" s="25">
        <v>0</v>
      </c>
      <c r="O63" s="25">
        <v>806386.101513798</v>
      </c>
      <c r="P63" s="25">
        <v>684689.15999999992</v>
      </c>
      <c r="Q63" s="25">
        <f t="shared" si="2"/>
        <v>121696.94151379808</v>
      </c>
      <c r="R63" s="25">
        <v>0</v>
      </c>
      <c r="S63" s="25">
        <f t="shared" si="3"/>
        <v>121696.94151379808</v>
      </c>
    </row>
    <row r="64" spans="1:19" x14ac:dyDescent="0.25">
      <c r="A64" s="20" t="s">
        <v>288</v>
      </c>
      <c r="B64" s="31" t="s">
        <v>326</v>
      </c>
      <c r="C64" s="21">
        <f>D64+E64</f>
        <v>448.97999999999996</v>
      </c>
      <c r="D64" s="21">
        <v>276.33</v>
      </c>
      <c r="E64" s="21">
        <v>172.64999999999998</v>
      </c>
      <c r="F64" s="20">
        <v>2120.15</v>
      </c>
      <c r="G64" s="20">
        <v>2361.19</v>
      </c>
      <c r="H64" s="22">
        <f t="shared" si="1"/>
        <v>993520.50299999991</v>
      </c>
      <c r="I64" s="34">
        <v>2971.8</v>
      </c>
      <c r="J64" s="33"/>
      <c r="K64" s="22">
        <v>273.10000000000002</v>
      </c>
      <c r="L64" s="22">
        <v>107.1</v>
      </c>
      <c r="M64" s="25">
        <v>990611.85542145884</v>
      </c>
      <c r="N64" s="25">
        <v>2908.6475785410671</v>
      </c>
      <c r="O64" s="25">
        <v>993520.50299999991</v>
      </c>
      <c r="P64" s="25">
        <v>998856</v>
      </c>
      <c r="Q64" s="25">
        <f t="shared" si="2"/>
        <v>-8244.1445785411634</v>
      </c>
      <c r="R64" s="25">
        <v>2908.6475785410671</v>
      </c>
      <c r="S64" s="25">
        <f t="shared" si="3"/>
        <v>-5335.4970000000958</v>
      </c>
    </row>
    <row r="65" spans="1:19" x14ac:dyDescent="0.25">
      <c r="A65" s="20" t="s">
        <v>288</v>
      </c>
      <c r="B65" s="31" t="s">
        <v>327</v>
      </c>
      <c r="C65" s="21">
        <f t="shared" si="0"/>
        <v>509.61500000000001</v>
      </c>
      <c r="D65" s="21">
        <v>280.5</v>
      </c>
      <c r="E65" s="21">
        <v>229.11500000000001</v>
      </c>
      <c r="F65" s="20">
        <v>2120.15</v>
      </c>
      <c r="G65" s="20">
        <v>2361.19</v>
      </c>
      <c r="H65" s="22">
        <f t="shared" si="1"/>
        <v>1135686.1218500002</v>
      </c>
      <c r="I65" s="34">
        <v>3076.6</v>
      </c>
      <c r="J65" s="33"/>
      <c r="K65" s="22"/>
      <c r="L65" s="22"/>
      <c r="M65" s="25">
        <v>1135686.1218500002</v>
      </c>
      <c r="N65" s="25">
        <v>0</v>
      </c>
      <c r="O65" s="25">
        <v>1135686.1218500002</v>
      </c>
      <c r="P65" s="25">
        <v>1083668.7000000002</v>
      </c>
      <c r="Q65" s="25">
        <f t="shared" si="2"/>
        <v>52017.421850000042</v>
      </c>
      <c r="R65" s="25">
        <v>0</v>
      </c>
      <c r="S65" s="25">
        <f t="shared" si="3"/>
        <v>52017.421850000042</v>
      </c>
    </row>
    <row r="66" spans="1:19" x14ac:dyDescent="0.25">
      <c r="A66" s="20" t="s">
        <v>288</v>
      </c>
      <c r="B66" s="31" t="s">
        <v>328</v>
      </c>
      <c r="C66" s="21">
        <f t="shared" si="0"/>
        <v>352</v>
      </c>
      <c r="D66" s="21">
        <v>219</v>
      </c>
      <c r="E66" s="21">
        <v>133</v>
      </c>
      <c r="F66" s="20">
        <v>2120.15</v>
      </c>
      <c r="G66" s="20">
        <v>2361.19</v>
      </c>
      <c r="H66" s="22">
        <f t="shared" si="1"/>
        <v>778351.12000000011</v>
      </c>
      <c r="I66" s="38">
        <v>2525</v>
      </c>
      <c r="J66" s="33"/>
      <c r="K66" s="22">
        <v>291</v>
      </c>
      <c r="L66" s="22">
        <v>69.900000000000006</v>
      </c>
      <c r="M66" s="25">
        <v>776184.45163226104</v>
      </c>
      <c r="N66" s="25">
        <v>2166.6683677390365</v>
      </c>
      <c r="O66" s="25">
        <v>778351.12000000011</v>
      </c>
      <c r="P66" s="25">
        <v>780774.96</v>
      </c>
      <c r="Q66" s="25">
        <f t="shared" si="2"/>
        <v>-4590.5083677389193</v>
      </c>
      <c r="R66" s="25">
        <v>2166.6683677390365</v>
      </c>
      <c r="S66" s="25">
        <f t="shared" si="3"/>
        <v>-2423.8399999998828</v>
      </c>
    </row>
    <row r="67" spans="1:19" x14ac:dyDescent="0.25">
      <c r="A67" s="20" t="s">
        <v>288</v>
      </c>
      <c r="B67" s="31" t="s">
        <v>329</v>
      </c>
      <c r="C67" s="21">
        <f t="shared" si="0"/>
        <v>550.07299999999987</v>
      </c>
      <c r="D67" s="21">
        <v>338.44</v>
      </c>
      <c r="E67" s="21">
        <v>211.63299999999992</v>
      </c>
      <c r="F67" s="20">
        <v>2120.15</v>
      </c>
      <c r="G67" s="20">
        <v>2361.19</v>
      </c>
      <c r="H67" s="22">
        <f t="shared" si="1"/>
        <v>1217249.2892699998</v>
      </c>
      <c r="I67" s="34">
        <v>3061.7</v>
      </c>
      <c r="J67" s="33"/>
      <c r="K67" s="22"/>
      <c r="L67" s="22"/>
      <c r="M67" s="25">
        <v>1217249.2892699998</v>
      </c>
      <c r="N67" s="25">
        <v>0</v>
      </c>
      <c r="O67" s="25">
        <v>1217249.2892699998</v>
      </c>
      <c r="P67" s="25">
        <v>1144301.1599999999</v>
      </c>
      <c r="Q67" s="25">
        <f t="shared" si="2"/>
        <v>72948.129269999918</v>
      </c>
      <c r="R67" s="25">
        <v>0</v>
      </c>
      <c r="S67" s="25">
        <f t="shared" si="3"/>
        <v>72948.129269999918</v>
      </c>
    </row>
    <row r="68" spans="1:19" x14ac:dyDescent="0.25">
      <c r="A68" s="20" t="s">
        <v>288</v>
      </c>
      <c r="B68" s="31" t="s">
        <v>330</v>
      </c>
      <c r="C68" s="21">
        <f t="shared" si="0"/>
        <v>475</v>
      </c>
      <c r="D68" s="21">
        <v>300</v>
      </c>
      <c r="E68" s="21">
        <v>175</v>
      </c>
      <c r="F68" s="20">
        <v>2120.15</v>
      </c>
      <c r="G68" s="20">
        <v>2361.19</v>
      </c>
      <c r="H68" s="22">
        <f t="shared" si="1"/>
        <v>1049253.25</v>
      </c>
      <c r="I68" s="34">
        <v>3078.2</v>
      </c>
      <c r="J68" s="33"/>
      <c r="K68" s="22"/>
      <c r="L68" s="22"/>
      <c r="M68" s="25">
        <v>1049253.25</v>
      </c>
      <c r="N68" s="25">
        <v>0</v>
      </c>
      <c r="O68" s="25">
        <v>1049253.25</v>
      </c>
      <c r="P68" s="25">
        <v>1026316.5</v>
      </c>
      <c r="Q68" s="25">
        <f t="shared" si="2"/>
        <v>22936.75</v>
      </c>
      <c r="R68" s="25">
        <v>0</v>
      </c>
      <c r="S68" s="25">
        <f t="shared" si="3"/>
        <v>22936.75</v>
      </c>
    </row>
    <row r="69" spans="1:19" x14ac:dyDescent="0.25">
      <c r="A69" s="20" t="s">
        <v>288</v>
      </c>
      <c r="B69" s="31" t="s">
        <v>331</v>
      </c>
      <c r="C69" s="21">
        <f t="shared" si="0"/>
        <v>438.916</v>
      </c>
      <c r="D69" s="21">
        <v>317.7</v>
      </c>
      <c r="E69" s="21">
        <v>121.21600000000001</v>
      </c>
      <c r="F69" s="20">
        <v>2120.15</v>
      </c>
      <c r="G69" s="20">
        <v>2361.19</v>
      </c>
      <c r="H69" s="22">
        <f t="shared" si="1"/>
        <v>959785.66204000008</v>
      </c>
      <c r="I69" s="34">
        <v>3052.7</v>
      </c>
      <c r="J69" s="33"/>
      <c r="K69" s="22"/>
      <c r="L69" s="22"/>
      <c r="M69" s="25">
        <v>959785.66204000008</v>
      </c>
      <c r="N69" s="25">
        <v>0</v>
      </c>
      <c r="O69" s="25">
        <v>959785.66204000008</v>
      </c>
      <c r="P69" s="25">
        <v>1050624.72</v>
      </c>
      <c r="Q69" s="25">
        <f t="shared" si="2"/>
        <v>-90839.057959999889</v>
      </c>
      <c r="R69" s="25">
        <v>0</v>
      </c>
      <c r="S69" s="25">
        <f t="shared" si="3"/>
        <v>-90839.057959999889</v>
      </c>
    </row>
    <row r="70" spans="1:19" x14ac:dyDescent="0.25">
      <c r="A70" s="20" t="s">
        <v>288</v>
      </c>
      <c r="B70" s="31" t="s">
        <v>332</v>
      </c>
      <c r="C70" s="21">
        <f t="shared" ref="C70:C92" si="4">D70+E70</f>
        <v>628.78599999999994</v>
      </c>
      <c r="D70" s="21">
        <v>397.32</v>
      </c>
      <c r="E70" s="21">
        <v>231.46599999999995</v>
      </c>
      <c r="F70" s="20">
        <v>2120.15</v>
      </c>
      <c r="G70" s="20">
        <v>2361.19</v>
      </c>
      <c r="H70" s="22">
        <f t="shared" ref="H70:H92" si="5">D70*F70+E70*G70</f>
        <v>1388913.20254</v>
      </c>
      <c r="I70" s="34">
        <v>3011.3</v>
      </c>
      <c r="J70" s="33"/>
      <c r="K70" s="22"/>
      <c r="L70" s="22"/>
      <c r="M70" s="25">
        <v>1388913.20254</v>
      </c>
      <c r="N70" s="25">
        <v>0</v>
      </c>
      <c r="O70" s="25">
        <v>1388913.20254</v>
      </c>
      <c r="P70" s="25">
        <v>1424795.04</v>
      </c>
      <c r="Q70" s="25">
        <f t="shared" ref="Q70:Q92" si="6">M70-P70</f>
        <v>-35881.837460000068</v>
      </c>
      <c r="R70" s="25">
        <v>0</v>
      </c>
      <c r="S70" s="25">
        <f t="shared" ref="S70:S92" si="7">Q70+R70</f>
        <v>-35881.837460000068</v>
      </c>
    </row>
    <row r="71" spans="1:19" x14ac:dyDescent="0.25">
      <c r="A71" s="20" t="s">
        <v>288</v>
      </c>
      <c r="B71" s="31" t="s">
        <v>333</v>
      </c>
      <c r="C71" s="21">
        <f t="shared" si="4"/>
        <v>453.74</v>
      </c>
      <c r="D71" s="21">
        <v>281.71000000000004</v>
      </c>
      <c r="E71" s="21">
        <v>172.02999999999997</v>
      </c>
      <c r="F71" s="20">
        <v>2120.15</v>
      </c>
      <c r="G71" s="20">
        <v>2361.19</v>
      </c>
      <c r="H71" s="22">
        <f t="shared" si="5"/>
        <v>1003462.9722</v>
      </c>
      <c r="I71" s="34">
        <v>2605.3000000000002</v>
      </c>
      <c r="J71" s="33"/>
      <c r="K71" s="22"/>
      <c r="L71" s="22"/>
      <c r="M71" s="25">
        <v>1003462.9722</v>
      </c>
      <c r="N71" s="25">
        <v>0</v>
      </c>
      <c r="O71" s="25">
        <v>1003462.9722</v>
      </c>
      <c r="P71" s="25">
        <v>959714.75999999978</v>
      </c>
      <c r="Q71" s="25">
        <f t="shared" si="6"/>
        <v>43748.212200000184</v>
      </c>
      <c r="R71" s="25">
        <v>0</v>
      </c>
      <c r="S71" s="25">
        <f t="shared" si="7"/>
        <v>43748.212200000184</v>
      </c>
    </row>
    <row r="72" spans="1:19" x14ac:dyDescent="0.25">
      <c r="A72" s="20" t="s">
        <v>288</v>
      </c>
      <c r="B72" s="31" t="s">
        <v>334</v>
      </c>
      <c r="C72" s="21">
        <f t="shared" si="4"/>
        <v>457.60199999999998</v>
      </c>
      <c r="D72" s="21">
        <v>280.17200000000003</v>
      </c>
      <c r="E72" s="21">
        <v>177.42999999999995</v>
      </c>
      <c r="F72" s="20">
        <v>2120.15</v>
      </c>
      <c r="G72" s="20">
        <v>2361.19</v>
      </c>
      <c r="H72" s="22">
        <f t="shared" si="5"/>
        <v>1012952.6074999999</v>
      </c>
      <c r="I72" s="32">
        <v>2342.3200000000002</v>
      </c>
      <c r="J72" s="33"/>
      <c r="K72" s="22"/>
      <c r="L72" s="22"/>
      <c r="M72" s="25">
        <v>1012952.6074999999</v>
      </c>
      <c r="N72" s="25">
        <v>0</v>
      </c>
      <c r="O72" s="25">
        <v>1012952.6074999999</v>
      </c>
      <c r="P72" s="25">
        <v>906900.35999999975</v>
      </c>
      <c r="Q72" s="25">
        <f t="shared" si="6"/>
        <v>106052.24750000017</v>
      </c>
      <c r="R72" s="25">
        <v>0</v>
      </c>
      <c r="S72" s="25">
        <f t="shared" si="7"/>
        <v>106052.24750000017</v>
      </c>
    </row>
    <row r="73" spans="1:19" x14ac:dyDescent="0.25">
      <c r="A73" s="20" t="s">
        <v>288</v>
      </c>
      <c r="B73" s="31" t="s">
        <v>335</v>
      </c>
      <c r="C73" s="21">
        <f t="shared" si="4"/>
        <v>442.58000000000004</v>
      </c>
      <c r="D73" s="21">
        <v>276.71000000000004</v>
      </c>
      <c r="E73" s="21">
        <v>165.87</v>
      </c>
      <c r="F73" s="20">
        <v>2120.15</v>
      </c>
      <c r="G73" s="20">
        <v>2361.19</v>
      </c>
      <c r="H73" s="22">
        <f t="shared" si="5"/>
        <v>978317.29180000012</v>
      </c>
      <c r="I73" s="32">
        <v>2327.63</v>
      </c>
      <c r="J73" s="33"/>
      <c r="K73" s="22"/>
      <c r="L73" s="22"/>
      <c r="M73" s="25">
        <v>978317.29180000012</v>
      </c>
      <c r="N73" s="25">
        <v>0</v>
      </c>
      <c r="O73" s="25">
        <v>978317.29180000012</v>
      </c>
      <c r="P73" s="25">
        <v>970066.68</v>
      </c>
      <c r="Q73" s="25">
        <f t="shared" si="6"/>
        <v>8250.6118000000715</v>
      </c>
      <c r="R73" s="25">
        <v>0</v>
      </c>
      <c r="S73" s="25">
        <f t="shared" si="7"/>
        <v>8250.6118000000715</v>
      </c>
    </row>
    <row r="74" spans="1:19" x14ac:dyDescent="0.25">
      <c r="A74" s="20" t="s">
        <v>265</v>
      </c>
      <c r="B74" s="31" t="s">
        <v>336</v>
      </c>
      <c r="C74" s="21">
        <f t="shared" si="4"/>
        <v>129.50899999999999</v>
      </c>
      <c r="D74" s="21">
        <v>81.606999999999999</v>
      </c>
      <c r="E74" s="21">
        <v>47.901999999999987</v>
      </c>
      <c r="F74" s="20">
        <v>3500.86</v>
      </c>
      <c r="G74" s="20">
        <v>3568.14</v>
      </c>
      <c r="H74" s="22">
        <f t="shared" si="5"/>
        <v>456615.72429999994</v>
      </c>
      <c r="I74" s="35">
        <v>645.16</v>
      </c>
      <c r="J74" s="33"/>
      <c r="K74" s="22">
        <v>71.09</v>
      </c>
      <c r="L74" s="22">
        <v>106.4</v>
      </c>
      <c r="M74" s="25">
        <v>450199.60083422065</v>
      </c>
      <c r="N74" s="25">
        <v>6416.1234657793184</v>
      </c>
      <c r="O74" s="25">
        <v>456615.72429999994</v>
      </c>
      <c r="P74" s="25">
        <v>424140.00000000012</v>
      </c>
      <c r="Q74" s="25">
        <f t="shared" si="6"/>
        <v>26059.600834220531</v>
      </c>
      <c r="R74" s="25">
        <v>6416.1234657793184</v>
      </c>
      <c r="S74" s="25">
        <f t="shared" si="7"/>
        <v>32475.724299999849</v>
      </c>
    </row>
    <row r="75" spans="1:19" x14ac:dyDescent="0.25">
      <c r="A75" s="20" t="s">
        <v>265</v>
      </c>
      <c r="B75" s="31" t="s">
        <v>337</v>
      </c>
      <c r="C75" s="21">
        <f t="shared" si="4"/>
        <v>296.12</v>
      </c>
      <c r="D75" s="21">
        <v>176.38</v>
      </c>
      <c r="E75" s="21">
        <v>119.73999999999998</v>
      </c>
      <c r="F75" s="20">
        <v>3500.86</v>
      </c>
      <c r="G75" s="20">
        <v>3568.14</v>
      </c>
      <c r="H75" s="22">
        <f t="shared" si="5"/>
        <v>1044730.7703999999</v>
      </c>
      <c r="I75" s="34">
        <v>2204.1999999999998</v>
      </c>
      <c r="J75" s="36">
        <v>65.2</v>
      </c>
      <c r="K75" s="22">
        <v>247.5</v>
      </c>
      <c r="L75" s="22">
        <v>60.8</v>
      </c>
      <c r="M75" s="25">
        <v>1012112.0536171938</v>
      </c>
      <c r="N75" s="25">
        <v>2680.5506019509298</v>
      </c>
      <c r="O75" s="25">
        <v>1014792.6042191448</v>
      </c>
      <c r="P75" s="25">
        <v>991003.07999999973</v>
      </c>
      <c r="Q75" s="25">
        <f t="shared" si="6"/>
        <v>21108.973617194104</v>
      </c>
      <c r="R75" s="25">
        <v>2680.5506019509298</v>
      </c>
      <c r="S75" s="25">
        <f t="shared" si="7"/>
        <v>23789.524219145034</v>
      </c>
    </row>
    <row r="76" spans="1:19" x14ac:dyDescent="0.25">
      <c r="A76" s="20" t="s">
        <v>265</v>
      </c>
      <c r="B76" s="31" t="s">
        <v>338</v>
      </c>
      <c r="C76" s="21">
        <f t="shared" si="4"/>
        <v>426.17199999999997</v>
      </c>
      <c r="D76" s="21">
        <v>283.13</v>
      </c>
      <c r="E76" s="21">
        <v>143.04199999999997</v>
      </c>
      <c r="F76" s="20">
        <v>3500.86</v>
      </c>
      <c r="G76" s="20">
        <v>3568.14</v>
      </c>
      <c r="H76" s="22">
        <f t="shared" si="5"/>
        <v>1501592.37368</v>
      </c>
      <c r="I76" s="32">
        <v>3081.88</v>
      </c>
      <c r="J76" s="33"/>
      <c r="K76" s="22"/>
      <c r="L76" s="22"/>
      <c r="M76" s="25">
        <v>1501592.37368</v>
      </c>
      <c r="N76" s="25">
        <v>0</v>
      </c>
      <c r="O76" s="25">
        <v>1501592.37368</v>
      </c>
      <c r="P76" s="25">
        <v>1411365.32</v>
      </c>
      <c r="Q76" s="25">
        <f t="shared" si="6"/>
        <v>90227.053679999895</v>
      </c>
      <c r="R76" s="25">
        <v>0</v>
      </c>
      <c r="S76" s="25">
        <f t="shared" si="7"/>
        <v>90227.053679999895</v>
      </c>
    </row>
    <row r="77" spans="1:19" x14ac:dyDescent="0.25">
      <c r="A77" s="20" t="s">
        <v>265</v>
      </c>
      <c r="B77" s="31" t="s">
        <v>339</v>
      </c>
      <c r="C77" s="21">
        <f t="shared" si="4"/>
        <v>588.04</v>
      </c>
      <c r="D77" s="21">
        <v>382</v>
      </c>
      <c r="E77" s="21">
        <v>206.03999999999996</v>
      </c>
      <c r="F77" s="20">
        <v>3500.86</v>
      </c>
      <c r="G77" s="20">
        <v>3568.14</v>
      </c>
      <c r="H77" s="22">
        <f t="shared" si="5"/>
        <v>2072508.0855999999</v>
      </c>
      <c r="I77" s="34">
        <v>4490.6000000000004</v>
      </c>
      <c r="J77" s="36">
        <v>203.7</v>
      </c>
      <c r="K77" s="22">
        <v>401.47</v>
      </c>
      <c r="L77" s="22">
        <v>38.6</v>
      </c>
      <c r="M77" s="25">
        <v>1981301.7430328659</v>
      </c>
      <c r="N77" s="25">
        <v>1331.6788126699714</v>
      </c>
      <c r="O77" s="25">
        <v>1982633.421845536</v>
      </c>
      <c r="P77" s="25">
        <v>2018878.2799999996</v>
      </c>
      <c r="Q77" s="25">
        <f t="shared" si="6"/>
        <v>-37576.536967133638</v>
      </c>
      <c r="R77" s="25">
        <v>1331.6788126699714</v>
      </c>
      <c r="S77" s="25">
        <f t="shared" si="7"/>
        <v>-36244.858154463669</v>
      </c>
    </row>
    <row r="78" spans="1:19" x14ac:dyDescent="0.25">
      <c r="A78" s="20" t="s">
        <v>288</v>
      </c>
      <c r="B78" s="31" t="s">
        <v>340</v>
      </c>
      <c r="C78" s="21">
        <f t="shared" si="4"/>
        <v>582.42700000000002</v>
      </c>
      <c r="D78" s="21">
        <v>364.53000000000003</v>
      </c>
      <c r="E78" s="21">
        <v>217.89699999999999</v>
      </c>
      <c r="F78" s="20">
        <v>2120.15</v>
      </c>
      <c r="G78" s="20">
        <v>2361.19</v>
      </c>
      <c r="H78" s="22">
        <f t="shared" si="5"/>
        <v>1287354.4969300001</v>
      </c>
      <c r="I78" s="34">
        <v>4432.3</v>
      </c>
      <c r="J78" s="33"/>
      <c r="K78" s="22"/>
      <c r="L78" s="22"/>
      <c r="M78" s="25">
        <v>1287354.4969300001</v>
      </c>
      <c r="N78" s="25">
        <v>0</v>
      </c>
      <c r="O78" s="25">
        <v>1287354.4969300001</v>
      </c>
      <c r="P78" s="25">
        <v>1310926.3800000004</v>
      </c>
      <c r="Q78" s="25">
        <f t="shared" si="6"/>
        <v>-23571.883070000215</v>
      </c>
      <c r="R78" s="25">
        <v>0</v>
      </c>
      <c r="S78" s="25">
        <f t="shared" si="7"/>
        <v>-23571.883070000215</v>
      </c>
    </row>
    <row r="79" spans="1:19" x14ac:dyDescent="0.25">
      <c r="A79" s="20" t="s">
        <v>265</v>
      </c>
      <c r="B79" s="31" t="s">
        <v>341</v>
      </c>
      <c r="C79" s="21">
        <f t="shared" si="4"/>
        <v>194.7</v>
      </c>
      <c r="D79" s="21">
        <v>120.1</v>
      </c>
      <c r="E79" s="21">
        <v>74.599999999999994</v>
      </c>
      <c r="F79" s="20">
        <v>3500.86</v>
      </c>
      <c r="G79" s="20">
        <v>3568.14</v>
      </c>
      <c r="H79" s="22">
        <f t="shared" si="5"/>
        <v>686636.53</v>
      </c>
      <c r="I79" s="34">
        <v>1219.5</v>
      </c>
      <c r="J79" s="33"/>
      <c r="K79" s="22"/>
      <c r="L79" s="22"/>
      <c r="M79" s="25">
        <v>686636.53</v>
      </c>
      <c r="N79" s="25">
        <v>0</v>
      </c>
      <c r="O79" s="25">
        <v>686636.53</v>
      </c>
      <c r="P79" s="25">
        <v>610337.46000000008</v>
      </c>
      <c r="Q79" s="25">
        <f t="shared" si="6"/>
        <v>76299.069999999949</v>
      </c>
      <c r="R79" s="25">
        <v>0</v>
      </c>
      <c r="S79" s="25">
        <f t="shared" si="7"/>
        <v>76299.069999999949</v>
      </c>
    </row>
    <row r="80" spans="1:19" x14ac:dyDescent="0.25">
      <c r="A80" s="20" t="s">
        <v>265</v>
      </c>
      <c r="B80" s="31" t="s">
        <v>342</v>
      </c>
      <c r="C80" s="21">
        <f t="shared" si="4"/>
        <v>525.79</v>
      </c>
      <c r="D80" s="21">
        <v>317.27</v>
      </c>
      <c r="E80" s="21">
        <v>208.51999999999998</v>
      </c>
      <c r="F80" s="20">
        <v>3500.86</v>
      </c>
      <c r="G80" s="20">
        <v>3568.14</v>
      </c>
      <c r="H80" s="22">
        <f t="shared" si="5"/>
        <v>1854746.405</v>
      </c>
      <c r="I80" s="34">
        <v>3560.1</v>
      </c>
      <c r="J80" s="33"/>
      <c r="K80" s="22"/>
      <c r="L80" s="22"/>
      <c r="M80" s="25">
        <v>1854746.405</v>
      </c>
      <c r="N80" s="25">
        <v>0</v>
      </c>
      <c r="O80" s="25">
        <v>1854746.405</v>
      </c>
      <c r="P80" s="25">
        <v>1630775.88</v>
      </c>
      <c r="Q80" s="25">
        <f t="shared" si="6"/>
        <v>223970.52500000014</v>
      </c>
      <c r="R80" s="25">
        <v>0</v>
      </c>
      <c r="S80" s="25">
        <f t="shared" si="7"/>
        <v>223970.52500000014</v>
      </c>
    </row>
    <row r="81" spans="1:19" x14ac:dyDescent="0.25">
      <c r="A81" s="20" t="s">
        <v>265</v>
      </c>
      <c r="B81" s="31" t="s">
        <v>343</v>
      </c>
      <c r="C81" s="21">
        <f t="shared" si="4"/>
        <v>679.4380000000001</v>
      </c>
      <c r="D81" s="21">
        <v>409.39800000000002</v>
      </c>
      <c r="E81" s="21">
        <v>270.04000000000008</v>
      </c>
      <c r="F81" s="20">
        <v>3500.86</v>
      </c>
      <c r="G81" s="20">
        <v>3568.14</v>
      </c>
      <c r="H81" s="22">
        <f t="shared" si="5"/>
        <v>2396785.6078800005</v>
      </c>
      <c r="I81" s="32">
        <v>4646.72</v>
      </c>
      <c r="J81" s="33"/>
      <c r="K81" s="22"/>
      <c r="L81" s="22"/>
      <c r="M81" s="25">
        <v>2396785.6078800005</v>
      </c>
      <c r="N81" s="25">
        <v>0</v>
      </c>
      <c r="O81" s="25">
        <v>2396785.6078800005</v>
      </c>
      <c r="P81" s="25">
        <v>2049698.9399999997</v>
      </c>
      <c r="Q81" s="25">
        <f t="shared" si="6"/>
        <v>347086.66788000078</v>
      </c>
      <c r="R81" s="25">
        <v>0</v>
      </c>
      <c r="S81" s="25">
        <f t="shared" si="7"/>
        <v>347086.66788000078</v>
      </c>
    </row>
    <row r="82" spans="1:19" x14ac:dyDescent="0.25">
      <c r="A82" s="20" t="s">
        <v>265</v>
      </c>
      <c r="B82" s="31" t="s">
        <v>344</v>
      </c>
      <c r="C82" s="21">
        <f t="shared" si="4"/>
        <v>415.50500000000005</v>
      </c>
      <c r="D82" s="21">
        <v>237.20499999999998</v>
      </c>
      <c r="E82" s="21">
        <v>178.30000000000007</v>
      </c>
      <c r="F82" s="20">
        <v>3500.86</v>
      </c>
      <c r="G82" s="20">
        <v>3568.14</v>
      </c>
      <c r="H82" s="22">
        <f t="shared" si="5"/>
        <v>1466620.8583000002</v>
      </c>
      <c r="I82" s="32">
        <v>3516.57</v>
      </c>
      <c r="J82" s="33"/>
      <c r="K82" s="22"/>
      <c r="L82" s="22"/>
      <c r="M82" s="25">
        <v>1466620.8583000002</v>
      </c>
      <c r="N82" s="25">
        <v>0</v>
      </c>
      <c r="O82" s="25">
        <v>1466620.8583000002</v>
      </c>
      <c r="P82" s="25">
        <v>1461727.29</v>
      </c>
      <c r="Q82" s="25">
        <f t="shared" si="6"/>
        <v>4893.5683000001591</v>
      </c>
      <c r="R82" s="25">
        <v>0</v>
      </c>
      <c r="S82" s="25">
        <f t="shared" si="7"/>
        <v>4893.5683000001591</v>
      </c>
    </row>
    <row r="83" spans="1:19" x14ac:dyDescent="0.25">
      <c r="A83" s="20" t="s">
        <v>265</v>
      </c>
      <c r="B83" s="31" t="s">
        <v>345</v>
      </c>
      <c r="C83" s="21">
        <f t="shared" si="4"/>
        <v>634.20100000000002</v>
      </c>
      <c r="D83" s="21">
        <v>374.31200000000001</v>
      </c>
      <c r="E83" s="21">
        <v>259.88900000000001</v>
      </c>
      <c r="F83" s="20">
        <v>3500.86</v>
      </c>
      <c r="G83" s="20">
        <v>3568.14</v>
      </c>
      <c r="H83" s="22">
        <f t="shared" si="5"/>
        <v>2237734.2447800003</v>
      </c>
      <c r="I83" s="32">
        <v>4648.75</v>
      </c>
      <c r="J83" s="33"/>
      <c r="K83" s="22"/>
      <c r="L83" s="22"/>
      <c r="M83" s="25">
        <v>2237734.2447800003</v>
      </c>
      <c r="N83" s="25">
        <v>0</v>
      </c>
      <c r="O83" s="25">
        <v>2237734.2447800003</v>
      </c>
      <c r="P83" s="25">
        <v>2030867.1599999995</v>
      </c>
      <c r="Q83" s="25">
        <f t="shared" si="6"/>
        <v>206867.08478000085</v>
      </c>
      <c r="R83" s="25">
        <v>0</v>
      </c>
      <c r="S83" s="25">
        <f t="shared" si="7"/>
        <v>206867.08478000085</v>
      </c>
    </row>
    <row r="84" spans="1:19" x14ac:dyDescent="0.25">
      <c r="A84" s="20" t="s">
        <v>265</v>
      </c>
      <c r="B84" s="31" t="s">
        <v>346</v>
      </c>
      <c r="C84" s="21">
        <f t="shared" si="4"/>
        <v>659.92</v>
      </c>
      <c r="D84" s="21">
        <v>416.22999999999996</v>
      </c>
      <c r="E84" s="21">
        <v>243.69</v>
      </c>
      <c r="F84" s="20">
        <v>3500.86</v>
      </c>
      <c r="G84" s="20">
        <v>3568.14</v>
      </c>
      <c r="H84" s="22">
        <f t="shared" si="5"/>
        <v>2326682.9944000002</v>
      </c>
      <c r="I84" s="34">
        <v>4624.8999999999996</v>
      </c>
      <c r="J84" s="33"/>
      <c r="K84" s="22"/>
      <c r="L84" s="22"/>
      <c r="M84" s="25">
        <v>2326682.9944000002</v>
      </c>
      <c r="N84" s="25">
        <v>0</v>
      </c>
      <c r="O84" s="25">
        <v>2326682.9944000002</v>
      </c>
      <c r="P84" s="25">
        <v>2157769.8000000003</v>
      </c>
      <c r="Q84" s="25">
        <f t="shared" si="6"/>
        <v>168913.19439999992</v>
      </c>
      <c r="R84" s="25">
        <v>0</v>
      </c>
      <c r="S84" s="25">
        <f t="shared" si="7"/>
        <v>168913.19439999992</v>
      </c>
    </row>
    <row r="85" spans="1:19" x14ac:dyDescent="0.25">
      <c r="A85" s="20" t="s">
        <v>288</v>
      </c>
      <c r="B85" s="31" t="s">
        <v>347</v>
      </c>
      <c r="C85" s="21">
        <f t="shared" si="4"/>
        <v>595</v>
      </c>
      <c r="D85" s="21">
        <v>383</v>
      </c>
      <c r="E85" s="21">
        <v>212</v>
      </c>
      <c r="F85" s="20">
        <v>2120.15</v>
      </c>
      <c r="G85" s="20">
        <v>2361.19</v>
      </c>
      <c r="H85" s="22">
        <f t="shared" si="5"/>
        <v>1312589.73</v>
      </c>
      <c r="I85" s="32">
        <v>3831.58</v>
      </c>
      <c r="J85" s="33"/>
      <c r="K85" s="22"/>
      <c r="L85" s="22"/>
      <c r="M85" s="25">
        <v>1312589.73</v>
      </c>
      <c r="N85" s="25">
        <v>0</v>
      </c>
      <c r="O85" s="25">
        <v>1312589.73</v>
      </c>
      <c r="P85" s="25">
        <v>1246509.08</v>
      </c>
      <c r="Q85" s="25">
        <f t="shared" si="6"/>
        <v>66080.649999999907</v>
      </c>
      <c r="R85" s="25">
        <v>0</v>
      </c>
      <c r="S85" s="25">
        <f t="shared" si="7"/>
        <v>66080.649999999907</v>
      </c>
    </row>
    <row r="86" spans="1:19" x14ac:dyDescent="0.25">
      <c r="A86" s="20" t="s">
        <v>288</v>
      </c>
      <c r="B86" s="31" t="s">
        <v>348</v>
      </c>
      <c r="C86" s="21">
        <f t="shared" si="4"/>
        <v>663.48</v>
      </c>
      <c r="D86" s="21">
        <v>397</v>
      </c>
      <c r="E86" s="21">
        <v>266.48</v>
      </c>
      <c r="F86" s="20">
        <v>2120.15</v>
      </c>
      <c r="G86" s="20">
        <v>2361.19</v>
      </c>
      <c r="H86" s="22">
        <f t="shared" si="5"/>
        <v>1470909.4612000003</v>
      </c>
      <c r="I86" s="32">
        <v>4491.42</v>
      </c>
      <c r="J86" s="33"/>
      <c r="K86" s="22"/>
      <c r="L86" s="22"/>
      <c r="M86" s="25">
        <v>1470909.4612000003</v>
      </c>
      <c r="N86" s="25">
        <v>0</v>
      </c>
      <c r="O86" s="25">
        <v>1470909.4612000003</v>
      </c>
      <c r="P86" s="25">
        <v>1485475.94</v>
      </c>
      <c r="Q86" s="25">
        <f t="shared" si="6"/>
        <v>-14566.478799999692</v>
      </c>
      <c r="R86" s="25">
        <v>0</v>
      </c>
      <c r="S86" s="25">
        <f t="shared" si="7"/>
        <v>-14566.478799999692</v>
      </c>
    </row>
    <row r="87" spans="1:19" x14ac:dyDescent="0.25">
      <c r="A87" s="20" t="s">
        <v>288</v>
      </c>
      <c r="B87" s="31" t="s">
        <v>349</v>
      </c>
      <c r="C87" s="21">
        <f t="shared" si="4"/>
        <v>604.39</v>
      </c>
      <c r="D87" s="21">
        <v>378.36</v>
      </c>
      <c r="E87" s="21">
        <v>226.02999999999997</v>
      </c>
      <c r="F87" s="20">
        <v>2120.15</v>
      </c>
      <c r="G87" s="20">
        <v>2361.19</v>
      </c>
      <c r="H87" s="22">
        <f t="shared" si="5"/>
        <v>1335879.7297</v>
      </c>
      <c r="I87" s="32">
        <v>4612.6499999999996</v>
      </c>
      <c r="J87" s="33"/>
      <c r="K87" s="22"/>
      <c r="L87" s="22"/>
      <c r="M87" s="25">
        <v>1335879.7297</v>
      </c>
      <c r="N87" s="25">
        <v>0</v>
      </c>
      <c r="O87" s="25">
        <v>1335879.7297</v>
      </c>
      <c r="P87" s="25">
        <v>1302336.3</v>
      </c>
      <c r="Q87" s="25">
        <f t="shared" si="6"/>
        <v>33543.429699999979</v>
      </c>
      <c r="R87" s="25">
        <v>0</v>
      </c>
      <c r="S87" s="25">
        <f t="shared" si="7"/>
        <v>33543.429699999979</v>
      </c>
    </row>
    <row r="88" spans="1:19" x14ac:dyDescent="0.25">
      <c r="A88" s="20" t="s">
        <v>288</v>
      </c>
      <c r="B88" s="31" t="s">
        <v>350</v>
      </c>
      <c r="C88" s="21">
        <f t="shared" si="4"/>
        <v>486.63699999999994</v>
      </c>
      <c r="D88" s="21">
        <v>304.08</v>
      </c>
      <c r="E88" s="21">
        <v>182.55699999999996</v>
      </c>
      <c r="F88" s="20">
        <v>2120.15</v>
      </c>
      <c r="G88" s="20">
        <v>2361.19</v>
      </c>
      <c r="H88" s="22">
        <f t="shared" si="5"/>
        <v>1075746.9748299997</v>
      </c>
      <c r="I88" s="32">
        <v>3072.71</v>
      </c>
      <c r="J88" s="33"/>
      <c r="K88" s="22"/>
      <c r="L88" s="22"/>
      <c r="M88" s="25">
        <v>1075746.9748299997</v>
      </c>
      <c r="N88" s="25">
        <v>0</v>
      </c>
      <c r="O88" s="25">
        <v>1075746.9748299997</v>
      </c>
      <c r="P88" s="25">
        <v>1007951.9399999997</v>
      </c>
      <c r="Q88" s="25">
        <f t="shared" si="6"/>
        <v>67795.034830000019</v>
      </c>
      <c r="R88" s="25">
        <v>0</v>
      </c>
      <c r="S88" s="25">
        <f t="shared" si="7"/>
        <v>67795.034830000019</v>
      </c>
    </row>
    <row r="89" spans="1:19" x14ac:dyDescent="0.25">
      <c r="A89" s="20" t="s">
        <v>288</v>
      </c>
      <c r="B89" s="31" t="s">
        <v>351</v>
      </c>
      <c r="C89" s="21">
        <f t="shared" si="4"/>
        <v>657.68000000000006</v>
      </c>
      <c r="D89" s="21">
        <v>400.27</v>
      </c>
      <c r="E89" s="21">
        <v>257.41000000000003</v>
      </c>
      <c r="F89" s="20">
        <v>2120.15</v>
      </c>
      <c r="G89" s="20">
        <v>2361.19</v>
      </c>
      <c r="H89" s="22">
        <f t="shared" si="5"/>
        <v>1456426.3584000003</v>
      </c>
      <c r="I89" s="34">
        <v>4619.7</v>
      </c>
      <c r="J89" s="33"/>
      <c r="K89" s="22"/>
      <c r="L89" s="22"/>
      <c r="M89" s="25">
        <v>1456426.3584000003</v>
      </c>
      <c r="N89" s="25">
        <v>0</v>
      </c>
      <c r="O89" s="25">
        <v>1456426.3584000003</v>
      </c>
      <c r="P89" s="25">
        <v>1416038.82</v>
      </c>
      <c r="Q89" s="25">
        <f t="shared" si="6"/>
        <v>40387.538400000194</v>
      </c>
      <c r="R89" s="25">
        <v>0</v>
      </c>
      <c r="S89" s="25">
        <f t="shared" si="7"/>
        <v>40387.538400000194</v>
      </c>
    </row>
    <row r="90" spans="1:19" x14ac:dyDescent="0.25">
      <c r="A90" s="20" t="s">
        <v>288</v>
      </c>
      <c r="B90" s="31" t="s">
        <v>352</v>
      </c>
      <c r="C90" s="21">
        <f t="shared" si="4"/>
        <v>615</v>
      </c>
      <c r="D90" s="21">
        <v>387</v>
      </c>
      <c r="E90" s="21">
        <v>228</v>
      </c>
      <c r="F90" s="20">
        <v>2120.15</v>
      </c>
      <c r="G90" s="20">
        <v>2361.19</v>
      </c>
      <c r="H90" s="22">
        <f t="shared" si="5"/>
        <v>1358849.37</v>
      </c>
      <c r="I90" s="32">
        <v>4489.4399999999996</v>
      </c>
      <c r="J90" s="33"/>
      <c r="K90" s="22"/>
      <c r="L90" s="22"/>
      <c r="M90" s="25">
        <v>1358849.37</v>
      </c>
      <c r="N90" s="25">
        <v>0</v>
      </c>
      <c r="O90" s="25">
        <v>1358849.37</v>
      </c>
      <c r="P90" s="25">
        <v>1351984.4400000002</v>
      </c>
      <c r="Q90" s="25">
        <f t="shared" si="6"/>
        <v>6864.9299999999348</v>
      </c>
      <c r="R90" s="25">
        <v>0</v>
      </c>
      <c r="S90" s="25">
        <f t="shared" si="7"/>
        <v>6864.9299999999348</v>
      </c>
    </row>
    <row r="91" spans="1:19" x14ac:dyDescent="0.25">
      <c r="A91" s="20" t="s">
        <v>288</v>
      </c>
      <c r="B91" s="31" t="s">
        <v>353</v>
      </c>
      <c r="C91" s="21">
        <f t="shared" si="4"/>
        <v>663.06999999999994</v>
      </c>
      <c r="D91" s="21">
        <v>419.09</v>
      </c>
      <c r="E91" s="21">
        <v>243.98000000000002</v>
      </c>
      <c r="F91" s="20">
        <v>2120.15</v>
      </c>
      <c r="G91" s="20">
        <v>2361.19</v>
      </c>
      <c r="H91" s="22">
        <f t="shared" si="5"/>
        <v>1464616.7997000001</v>
      </c>
      <c r="I91" s="32">
        <v>4569.49</v>
      </c>
      <c r="J91" s="33"/>
      <c r="K91" s="22"/>
      <c r="L91" s="22"/>
      <c r="M91" s="25">
        <v>1464616.7997000001</v>
      </c>
      <c r="N91" s="25">
        <v>0</v>
      </c>
      <c r="O91" s="25">
        <v>1464616.7997000001</v>
      </c>
      <c r="P91" s="25">
        <v>1339214.9600000002</v>
      </c>
      <c r="Q91" s="25">
        <f t="shared" si="6"/>
        <v>125401.83969999989</v>
      </c>
      <c r="R91" s="25">
        <v>0</v>
      </c>
      <c r="S91" s="25">
        <f t="shared" si="7"/>
        <v>125401.83969999989</v>
      </c>
    </row>
    <row r="92" spans="1:19" x14ac:dyDescent="0.25">
      <c r="A92" s="20" t="s">
        <v>288</v>
      </c>
      <c r="B92" s="31" t="s">
        <v>354</v>
      </c>
      <c r="C92" s="21">
        <f t="shared" si="4"/>
        <v>494.964</v>
      </c>
      <c r="D92" s="21">
        <v>350.29399999999998</v>
      </c>
      <c r="E92" s="21">
        <v>144.67000000000002</v>
      </c>
      <c r="F92" s="20">
        <v>2120.15</v>
      </c>
      <c r="G92" s="20">
        <v>2361.19</v>
      </c>
      <c r="H92" s="22">
        <f t="shared" si="5"/>
        <v>1084269.1814000001</v>
      </c>
      <c r="I92" s="32">
        <v>3056.39</v>
      </c>
      <c r="J92" s="33"/>
      <c r="K92" s="22"/>
      <c r="L92" s="22"/>
      <c r="M92" s="25">
        <v>1084269.1814000001</v>
      </c>
      <c r="N92" s="25">
        <v>0</v>
      </c>
      <c r="O92" s="25">
        <v>1084269.1814000001</v>
      </c>
      <c r="P92" s="25">
        <v>1035485.3400000002</v>
      </c>
      <c r="Q92" s="25">
        <f t="shared" si="6"/>
        <v>48783.841399999917</v>
      </c>
      <c r="R92" s="25">
        <v>0</v>
      </c>
      <c r="S92" s="25">
        <f t="shared" si="7"/>
        <v>48783.841399999917</v>
      </c>
    </row>
    <row r="93" spans="1:19" x14ac:dyDescent="0.25">
      <c r="A93" s="83" t="s">
        <v>260</v>
      </c>
      <c r="B93" s="83"/>
      <c r="C93" s="43">
        <f>SUM(C5:C92)</f>
        <v>39684.865000000005</v>
      </c>
      <c r="D93" s="43">
        <f>SUM(D5:D92)</f>
        <v>24587.043000000001</v>
      </c>
      <c r="E93" s="43">
        <f>SUM(E5:E92)</f>
        <v>15097.822000000004</v>
      </c>
      <c r="F93" s="44"/>
      <c r="G93" s="44"/>
      <c r="H93" s="45">
        <f>SUM(H5:H92)</f>
        <v>116823205.08553001</v>
      </c>
      <c r="I93" s="45">
        <f t="shared" ref="I93:L93" si="8">SUM(I5:I92)</f>
        <v>251485.33000000005</v>
      </c>
      <c r="J93" s="45">
        <f t="shared" si="8"/>
        <v>4066.9299999999994</v>
      </c>
      <c r="K93" s="45">
        <f t="shared" si="8"/>
        <v>4719.08</v>
      </c>
      <c r="L93" s="45">
        <f t="shared" si="8"/>
        <v>3691.67</v>
      </c>
      <c r="M93" s="45">
        <f t="shared" ref="M93:S93" si="9">SUM(M5:M92)</f>
        <v>114327329.85506076</v>
      </c>
      <c r="N93" s="45">
        <f t="shared" si="9"/>
        <v>178444.27539544096</v>
      </c>
      <c r="O93" s="45">
        <f t="shared" si="9"/>
        <v>114505774.13045619</v>
      </c>
      <c r="P93" s="45">
        <f t="shared" si="9"/>
        <v>108863730.65999995</v>
      </c>
      <c r="Q93" s="45">
        <f t="shared" si="9"/>
        <v>5463599.195060744</v>
      </c>
      <c r="R93" s="45">
        <f t="shared" si="9"/>
        <v>178444.27539544096</v>
      </c>
      <c r="S93" s="45">
        <f t="shared" si="9"/>
        <v>5642043.4704561839</v>
      </c>
    </row>
  </sheetData>
  <sheetProtection algorithmName="SHA-512" hashValue="FUA3iS+Bmw2o/10kwhljP3lHnWIsdQuDoAQok/NfpVSeyk5rzylF+Aq6ATfJWvauJDjldAjjoP5xR1da0UzL4A==" saltValue="ca9+6VMmozmNsSeRbT1SXQ==" spinCount="100000" sheet="1" objects="1" scenarios="1"/>
  <mergeCells count="28">
    <mergeCell ref="A2:A4"/>
    <mergeCell ref="A93:B93"/>
    <mergeCell ref="L3:L4"/>
    <mergeCell ref="M3:M4"/>
    <mergeCell ref="N3:N4"/>
    <mergeCell ref="T2:T4"/>
    <mergeCell ref="U2:U4"/>
    <mergeCell ref="C3:C4"/>
    <mergeCell ref="D3:D4"/>
    <mergeCell ref="E3:E4"/>
    <mergeCell ref="F3:F4"/>
    <mergeCell ref="G3:G4"/>
    <mergeCell ref="I3:I4"/>
    <mergeCell ref="J3:J4"/>
    <mergeCell ref="K3:K4"/>
    <mergeCell ref="S3:S4"/>
    <mergeCell ref="O3:O4"/>
    <mergeCell ref="Q3:Q4"/>
    <mergeCell ref="R3:R4"/>
    <mergeCell ref="B1:S1"/>
    <mergeCell ref="B2:B4"/>
    <mergeCell ref="C2:E2"/>
    <mergeCell ref="F2:G2"/>
    <mergeCell ref="H2:H4"/>
    <mergeCell ref="I2:L2"/>
    <mergeCell ref="M2:O2"/>
    <mergeCell ref="P2:P4"/>
    <mergeCell ref="Q2:S2"/>
  </mergeCells>
  <pageMargins left="0.17" right="0.15748031496062992" top="0.31496062992125984" bottom="0.15748031496062992" header="0.31496062992125984" footer="0.15748031496062992"/>
  <pageSetup paperSize="9" scale="61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194"/>
  <sheetViews>
    <sheetView view="pageBreakPreview" topLeftCell="A148" zoomScaleNormal="100" zoomScaleSheetLayoutView="100" workbookViewId="0">
      <selection activeCell="I28" sqref="I28"/>
    </sheetView>
  </sheetViews>
  <sheetFormatPr defaultRowHeight="15" x14ac:dyDescent="0.25"/>
  <cols>
    <col min="1" max="1" width="27.5703125" style="11" customWidth="1"/>
    <col min="2" max="2" width="11" style="12" customWidth="1"/>
    <col min="3" max="4" width="9.85546875" style="13" customWidth="1"/>
    <col min="5" max="6" width="10.140625" style="14" customWidth="1"/>
    <col min="7" max="7" width="13.140625" customWidth="1"/>
    <col min="8" max="8" width="11.5703125" customWidth="1"/>
    <col min="9" max="9" width="11.7109375" customWidth="1"/>
    <col min="10" max="10" width="10.140625" customWidth="1"/>
    <col min="11" max="12" width="14.5703125" customWidth="1"/>
    <col min="13" max="13" width="15" customWidth="1"/>
    <col min="14" max="14" width="14.28515625" customWidth="1"/>
    <col min="15" max="15" width="13.28515625" customWidth="1"/>
    <col min="16" max="16" width="12.85546875" customWidth="1"/>
    <col min="17" max="17" width="15" customWidth="1"/>
    <col min="18" max="18" width="12.140625" customWidth="1"/>
  </cols>
  <sheetData>
    <row r="1" spans="1:20" x14ac:dyDescent="0.25">
      <c r="A1" s="81" t="s">
        <v>356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0" s="1" customFormat="1" ht="25.5" customHeight="1" x14ac:dyDescent="0.25">
      <c r="A2" s="80" t="s">
        <v>0</v>
      </c>
      <c r="B2" s="78" t="s">
        <v>562</v>
      </c>
      <c r="C2" s="78"/>
      <c r="D2" s="78"/>
      <c r="E2" s="79" t="s">
        <v>2</v>
      </c>
      <c r="F2" s="79"/>
      <c r="G2" s="79" t="s">
        <v>3</v>
      </c>
      <c r="H2" s="80" t="s">
        <v>9</v>
      </c>
      <c r="I2" s="80"/>
      <c r="J2" s="80"/>
      <c r="K2" s="80"/>
      <c r="L2" s="80" t="s">
        <v>11</v>
      </c>
      <c r="M2" s="80"/>
      <c r="N2" s="80"/>
      <c r="O2" s="80" t="s">
        <v>15</v>
      </c>
      <c r="P2" s="80" t="s">
        <v>16</v>
      </c>
      <c r="Q2" s="80"/>
      <c r="R2" s="80"/>
      <c r="S2" s="77"/>
      <c r="T2" s="77"/>
    </row>
    <row r="3" spans="1:20" s="1" customFormat="1" ht="15.75" customHeight="1" x14ac:dyDescent="0.25">
      <c r="A3" s="80"/>
      <c r="B3" s="78" t="s">
        <v>8</v>
      </c>
      <c r="C3" s="78" t="s">
        <v>563</v>
      </c>
      <c r="D3" s="78" t="s">
        <v>564</v>
      </c>
      <c r="E3" s="78" t="s">
        <v>563</v>
      </c>
      <c r="F3" s="78" t="s">
        <v>564</v>
      </c>
      <c r="G3" s="79"/>
      <c r="H3" s="80" t="s">
        <v>39</v>
      </c>
      <c r="I3" s="80" t="s">
        <v>355</v>
      </c>
      <c r="J3" s="80" t="s">
        <v>10</v>
      </c>
      <c r="K3" s="80" t="s">
        <v>40</v>
      </c>
      <c r="L3" s="80" t="s">
        <v>12</v>
      </c>
      <c r="M3" s="80" t="s">
        <v>13</v>
      </c>
      <c r="N3" s="80" t="s">
        <v>14</v>
      </c>
      <c r="O3" s="80"/>
      <c r="P3" s="80" t="s">
        <v>12</v>
      </c>
      <c r="Q3" s="80" t="s">
        <v>13</v>
      </c>
      <c r="R3" s="80" t="s">
        <v>14</v>
      </c>
      <c r="S3" s="77"/>
      <c r="T3" s="77"/>
    </row>
    <row r="4" spans="1:20" s="1" customFormat="1" ht="24" customHeight="1" x14ac:dyDescent="0.25">
      <c r="A4" s="80"/>
      <c r="B4" s="78"/>
      <c r="C4" s="78"/>
      <c r="D4" s="78"/>
      <c r="E4" s="78"/>
      <c r="F4" s="78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77"/>
      <c r="T4" s="77"/>
    </row>
    <row r="5" spans="1:20" s="5" customFormat="1" ht="12.75" x14ac:dyDescent="0.2">
      <c r="A5" s="46" t="s">
        <v>357</v>
      </c>
      <c r="B5" s="30">
        <v>172.13</v>
      </c>
      <c r="C5" s="30">
        <v>113.89999999999999</v>
      </c>
      <c r="D5" s="30">
        <f>B5-C5</f>
        <v>58.230000000000004</v>
      </c>
      <c r="E5" s="41">
        <v>2299.1</v>
      </c>
      <c r="F5" s="41">
        <v>2431.4699999999998</v>
      </c>
      <c r="G5" s="52">
        <f>C5*E5+D5*F5</f>
        <v>403451.98809999996</v>
      </c>
      <c r="H5" s="52">
        <v>724.2</v>
      </c>
      <c r="I5" s="52"/>
      <c r="J5" s="52">
        <v>113.4</v>
      </c>
      <c r="K5" s="53"/>
      <c r="L5" s="54">
        <v>379035.55063786404</v>
      </c>
      <c r="M5" s="54">
        <v>0</v>
      </c>
      <c r="N5" s="54">
        <v>379035.55063786404</v>
      </c>
      <c r="O5" s="54">
        <v>406957.05999999994</v>
      </c>
      <c r="P5" s="54">
        <f>L5-O5</f>
        <v>-27921.509362135897</v>
      </c>
      <c r="Q5" s="54">
        <v>0</v>
      </c>
      <c r="R5" s="54">
        <f>P5+Q5</f>
        <v>-27921.509362135897</v>
      </c>
    </row>
    <row r="6" spans="1:20" s="5" customFormat="1" ht="12.75" x14ac:dyDescent="0.2">
      <c r="A6" s="46" t="s">
        <v>358</v>
      </c>
      <c r="B6" s="30">
        <v>507.8</v>
      </c>
      <c r="C6" s="30">
        <v>350</v>
      </c>
      <c r="D6" s="30">
        <f t="shared" ref="D6:D69" si="0">B6-C6</f>
        <v>157.80000000000001</v>
      </c>
      <c r="E6" s="41">
        <v>2299.1</v>
      </c>
      <c r="F6" s="41">
        <v>2431.4699999999998</v>
      </c>
      <c r="G6" s="52">
        <f t="shared" ref="G6:G69" si="1">C6*E6+D6*F6</f>
        <v>1188370.966</v>
      </c>
      <c r="H6" s="52">
        <v>3524.3</v>
      </c>
      <c r="I6" s="52"/>
      <c r="J6" s="52">
        <v>481.6</v>
      </c>
      <c r="K6" s="52"/>
      <c r="L6" s="54">
        <v>1188370.966</v>
      </c>
      <c r="M6" s="54">
        <v>0</v>
      </c>
      <c r="N6" s="54">
        <v>1188370.966</v>
      </c>
      <c r="O6" s="54">
        <v>1151704.4200000002</v>
      </c>
      <c r="P6" s="54">
        <f t="shared" ref="P6:P69" si="2">L6-O6</f>
        <v>36666.545999999857</v>
      </c>
      <c r="Q6" s="54">
        <v>0</v>
      </c>
      <c r="R6" s="54">
        <f t="shared" ref="R6:R69" si="3">P6+Q6</f>
        <v>36666.545999999857</v>
      </c>
    </row>
    <row r="7" spans="1:20" s="5" customFormat="1" ht="12.75" x14ac:dyDescent="0.2">
      <c r="A7" s="46" t="s">
        <v>359</v>
      </c>
      <c r="B7" s="30">
        <v>558.1</v>
      </c>
      <c r="C7" s="30">
        <v>384.3</v>
      </c>
      <c r="D7" s="30">
        <f t="shared" si="0"/>
        <v>173.8</v>
      </c>
      <c r="E7" s="41">
        <v>2299.1</v>
      </c>
      <c r="F7" s="41">
        <v>2431.4699999999998</v>
      </c>
      <c r="G7" s="52">
        <f t="shared" si="1"/>
        <v>1306133.6159999999</v>
      </c>
      <c r="H7" s="52">
        <v>3951.6</v>
      </c>
      <c r="I7" s="52"/>
      <c r="J7" s="52">
        <v>426.4</v>
      </c>
      <c r="K7" s="52"/>
      <c r="L7" s="54">
        <v>1306133.6159999999</v>
      </c>
      <c r="M7" s="54">
        <v>0</v>
      </c>
      <c r="N7" s="54">
        <v>1306133.6159999999</v>
      </c>
      <c r="O7" s="54">
        <v>1252382.7600000002</v>
      </c>
      <c r="P7" s="54">
        <f t="shared" si="2"/>
        <v>53750.85599999968</v>
      </c>
      <c r="Q7" s="54">
        <v>0</v>
      </c>
      <c r="R7" s="54">
        <f t="shared" si="3"/>
        <v>53750.85599999968</v>
      </c>
    </row>
    <row r="8" spans="1:20" s="5" customFormat="1" ht="12.75" x14ac:dyDescent="0.2">
      <c r="A8" s="46" t="s">
        <v>360</v>
      </c>
      <c r="B8" s="30">
        <v>513.58000000000004</v>
      </c>
      <c r="C8" s="30">
        <v>354.59000000000003</v>
      </c>
      <c r="D8" s="30">
        <f t="shared" si="0"/>
        <v>158.99</v>
      </c>
      <c r="E8" s="41">
        <v>2299.1</v>
      </c>
      <c r="F8" s="41">
        <v>2431.4699999999998</v>
      </c>
      <c r="G8" s="52">
        <f t="shared" si="1"/>
        <v>1201817.2842999999</v>
      </c>
      <c r="H8" s="52">
        <v>3985</v>
      </c>
      <c r="I8" s="52"/>
      <c r="J8" s="52">
        <v>431</v>
      </c>
      <c r="K8" s="52"/>
      <c r="L8" s="54">
        <v>1201817.2842999999</v>
      </c>
      <c r="M8" s="54">
        <v>0</v>
      </c>
      <c r="N8" s="54">
        <v>1201817.2842999999</v>
      </c>
      <c r="O8" s="54">
        <v>1140386.0499999998</v>
      </c>
      <c r="P8" s="54">
        <f t="shared" si="2"/>
        <v>61431.234300000127</v>
      </c>
      <c r="Q8" s="54">
        <v>0</v>
      </c>
      <c r="R8" s="54">
        <f t="shared" si="3"/>
        <v>61431.234300000127</v>
      </c>
    </row>
    <row r="9" spans="1:20" s="5" customFormat="1" ht="12.75" x14ac:dyDescent="0.2">
      <c r="A9" s="46" t="s">
        <v>361</v>
      </c>
      <c r="B9" s="30">
        <v>477.53000000000003</v>
      </c>
      <c r="C9" s="30">
        <v>319.76000000000005</v>
      </c>
      <c r="D9" s="30">
        <f t="shared" si="0"/>
        <v>157.76999999999998</v>
      </c>
      <c r="E9" s="41">
        <v>2299.1</v>
      </c>
      <c r="F9" s="41">
        <v>2431.4699999999998</v>
      </c>
      <c r="G9" s="52">
        <f t="shared" si="1"/>
        <v>1118773.2379000001</v>
      </c>
      <c r="H9" s="52">
        <v>1644.2</v>
      </c>
      <c r="I9" s="52">
        <v>291.10000000000002</v>
      </c>
      <c r="J9" s="52">
        <v>227.8</v>
      </c>
      <c r="K9" s="52">
        <v>376.5</v>
      </c>
      <c r="L9" s="54">
        <v>929189.76006144518</v>
      </c>
      <c r="M9" s="54">
        <v>18043.21646652593</v>
      </c>
      <c r="N9" s="54">
        <v>947232.9765279711</v>
      </c>
      <c r="O9" s="54">
        <v>864234.63</v>
      </c>
      <c r="P9" s="54">
        <f t="shared" si="2"/>
        <v>64955.130061445176</v>
      </c>
      <c r="Q9" s="54">
        <v>18043.21646652593</v>
      </c>
      <c r="R9" s="54">
        <f t="shared" si="3"/>
        <v>82998.346527971109</v>
      </c>
    </row>
    <row r="10" spans="1:20" s="5" customFormat="1" ht="12.75" x14ac:dyDescent="0.2">
      <c r="A10" s="46" t="s">
        <v>362</v>
      </c>
      <c r="B10" s="30">
        <v>370.83599999999996</v>
      </c>
      <c r="C10" s="30">
        <v>246.60599999999997</v>
      </c>
      <c r="D10" s="30">
        <f t="shared" si="0"/>
        <v>124.22999999999999</v>
      </c>
      <c r="E10" s="41">
        <v>2299.1</v>
      </c>
      <c r="F10" s="41">
        <v>2431.4699999999998</v>
      </c>
      <c r="G10" s="52">
        <f t="shared" si="1"/>
        <v>869033.37269999972</v>
      </c>
      <c r="H10" s="52">
        <v>1630.9</v>
      </c>
      <c r="I10" s="52">
        <v>219.7</v>
      </c>
      <c r="J10" s="52">
        <v>142.4</v>
      </c>
      <c r="K10" s="52">
        <v>94.3</v>
      </c>
      <c r="L10" s="54">
        <v>762406.13637471211</v>
      </c>
      <c r="M10" s="54">
        <v>2964.1200461854578</v>
      </c>
      <c r="N10" s="54">
        <v>765370.25642089755</v>
      </c>
      <c r="O10" s="54">
        <v>863768.17999999993</v>
      </c>
      <c r="P10" s="54">
        <f t="shared" si="2"/>
        <v>-101362.04362528783</v>
      </c>
      <c r="Q10" s="54">
        <v>2964.1200461854578</v>
      </c>
      <c r="R10" s="54">
        <f t="shared" si="3"/>
        <v>-98397.923579102368</v>
      </c>
    </row>
    <row r="11" spans="1:20" s="5" customFormat="1" ht="12.75" x14ac:dyDescent="0.2">
      <c r="A11" s="50" t="s">
        <v>363</v>
      </c>
      <c r="B11" s="21">
        <v>503.05900000000003</v>
      </c>
      <c r="C11" s="21">
        <v>336.38900000000001</v>
      </c>
      <c r="D11" s="21">
        <v>166.67000000000002</v>
      </c>
      <c r="E11" s="22">
        <v>2299.1</v>
      </c>
      <c r="F11" s="22">
        <v>2431.4699999999998</v>
      </c>
      <c r="G11" s="53">
        <f>C11*E11+D11*F11</f>
        <v>1178645.0548</v>
      </c>
      <c r="H11" s="53">
        <v>2519.83</v>
      </c>
      <c r="I11" s="53">
        <v>487.6</v>
      </c>
      <c r="J11" s="53">
        <v>473.1</v>
      </c>
      <c r="K11" s="53">
        <v>352</v>
      </c>
      <c r="L11" s="54">
        <v>964489.29868143448</v>
      </c>
      <c r="M11" s="54">
        <v>15530.288041830292</v>
      </c>
      <c r="N11" s="54">
        <v>980019.58672326477</v>
      </c>
      <c r="O11" s="54">
        <v>1346700.2</v>
      </c>
      <c r="P11" s="54">
        <f t="shared" si="2"/>
        <v>-382210.90131856548</v>
      </c>
      <c r="Q11" s="54">
        <v>15530.288041830292</v>
      </c>
      <c r="R11" s="54">
        <f t="shared" si="3"/>
        <v>-366680.61327673518</v>
      </c>
    </row>
    <row r="12" spans="1:20" s="5" customFormat="1" ht="12.75" x14ac:dyDescent="0.2">
      <c r="A12" s="50" t="s">
        <v>364</v>
      </c>
      <c r="B12" s="21">
        <v>645.28800000000001</v>
      </c>
      <c r="C12" s="21">
        <v>445.81200000000001</v>
      </c>
      <c r="D12" s="21">
        <f t="shared" si="0"/>
        <v>199.476</v>
      </c>
      <c r="E12" s="22">
        <v>2299.1</v>
      </c>
      <c r="F12" s="22">
        <v>2431.4699999999998</v>
      </c>
      <c r="G12" s="53">
        <f t="shared" si="1"/>
        <v>1509986.27892</v>
      </c>
      <c r="H12" s="53">
        <v>2927.2</v>
      </c>
      <c r="I12" s="53">
        <v>224</v>
      </c>
      <c r="J12" s="53">
        <v>360.7</v>
      </c>
      <c r="K12" s="53">
        <v>226.5</v>
      </c>
      <c r="L12" s="54">
        <v>1392989.8454130758</v>
      </c>
      <c r="M12" s="54">
        <v>10399.779580807521</v>
      </c>
      <c r="N12" s="54">
        <v>1403389.6249938833</v>
      </c>
      <c r="O12" s="54">
        <v>1386842.14</v>
      </c>
      <c r="P12" s="54">
        <f t="shared" si="2"/>
        <v>6147.7054130758625</v>
      </c>
      <c r="Q12" s="54">
        <v>10399.779580807521</v>
      </c>
      <c r="R12" s="54">
        <f t="shared" si="3"/>
        <v>16547.484993883383</v>
      </c>
    </row>
    <row r="13" spans="1:20" s="5" customFormat="1" ht="12.75" x14ac:dyDescent="0.2">
      <c r="A13" s="50" t="s">
        <v>365</v>
      </c>
      <c r="B13" s="21">
        <v>431.04699999999997</v>
      </c>
      <c r="C13" s="21">
        <v>291.93099999999998</v>
      </c>
      <c r="D13" s="21">
        <f t="shared" si="0"/>
        <v>139.11599999999999</v>
      </c>
      <c r="E13" s="22">
        <v>2299.1</v>
      </c>
      <c r="F13" s="22">
        <v>2431.4699999999998</v>
      </c>
      <c r="G13" s="53">
        <f t="shared" si="1"/>
        <v>1009434.9426199999</v>
      </c>
      <c r="H13" s="53">
        <v>2430.6999999999998</v>
      </c>
      <c r="I13" s="53"/>
      <c r="J13" s="53">
        <v>180.6</v>
      </c>
      <c r="K13" s="53"/>
      <c r="L13" s="54">
        <v>1009434.9426199999</v>
      </c>
      <c r="M13" s="54">
        <v>0</v>
      </c>
      <c r="N13" s="54">
        <v>1009434.9426199999</v>
      </c>
      <c r="O13" s="54">
        <v>963092.04000000015</v>
      </c>
      <c r="P13" s="54">
        <f t="shared" si="2"/>
        <v>46342.902619999717</v>
      </c>
      <c r="Q13" s="54">
        <v>0</v>
      </c>
      <c r="R13" s="54">
        <f t="shared" si="3"/>
        <v>46342.902619999717</v>
      </c>
    </row>
    <row r="14" spans="1:20" s="5" customFormat="1" ht="12.75" x14ac:dyDescent="0.2">
      <c r="A14" s="50" t="s">
        <v>366</v>
      </c>
      <c r="B14" s="21">
        <v>374.21699999999993</v>
      </c>
      <c r="C14" s="21">
        <v>232.82999999999998</v>
      </c>
      <c r="D14" s="21">
        <f t="shared" si="0"/>
        <v>141.38699999999994</v>
      </c>
      <c r="E14" s="22">
        <v>2299.1</v>
      </c>
      <c r="F14" s="22">
        <v>2431.4699999999998</v>
      </c>
      <c r="G14" s="53">
        <f t="shared" si="1"/>
        <v>879077.70188999979</v>
      </c>
      <c r="H14" s="53">
        <v>2406.8000000000002</v>
      </c>
      <c r="I14" s="53">
        <v>72.2</v>
      </c>
      <c r="J14" s="53">
        <v>180.8</v>
      </c>
      <c r="K14" s="53"/>
      <c r="L14" s="54">
        <v>853474.87410603126</v>
      </c>
      <c r="M14" s="54">
        <v>0</v>
      </c>
      <c r="N14" s="54">
        <v>853474.87410603126</v>
      </c>
      <c r="O14" s="54">
        <v>722259.59000000008</v>
      </c>
      <c r="P14" s="54">
        <f t="shared" si="2"/>
        <v>131215.28410603118</v>
      </c>
      <c r="Q14" s="54">
        <v>0</v>
      </c>
      <c r="R14" s="54">
        <f t="shared" si="3"/>
        <v>131215.28410603118</v>
      </c>
    </row>
    <row r="15" spans="1:20" s="5" customFormat="1" ht="12.75" x14ac:dyDescent="0.2">
      <c r="A15" s="50" t="s">
        <v>367</v>
      </c>
      <c r="B15" s="21">
        <v>390.42</v>
      </c>
      <c r="C15" s="21">
        <v>275.33199999999999</v>
      </c>
      <c r="D15" s="21">
        <f t="shared" si="0"/>
        <v>115.08800000000002</v>
      </c>
      <c r="E15" s="22">
        <v>2299.1</v>
      </c>
      <c r="F15" s="22">
        <v>2431.4699999999998</v>
      </c>
      <c r="G15" s="53">
        <f t="shared" si="1"/>
        <v>912848.82056000002</v>
      </c>
      <c r="H15" s="53">
        <v>2512.6</v>
      </c>
      <c r="I15" s="53"/>
      <c r="J15" s="53">
        <v>301.7</v>
      </c>
      <c r="K15" s="53">
        <v>101.7</v>
      </c>
      <c r="L15" s="54">
        <v>909041.93949911511</v>
      </c>
      <c r="M15" s="54">
        <v>3806.8810608849658</v>
      </c>
      <c r="N15" s="54">
        <v>912848.82056000002</v>
      </c>
      <c r="O15" s="54">
        <v>792189.35</v>
      </c>
      <c r="P15" s="54">
        <f t="shared" si="2"/>
        <v>116852.58949911513</v>
      </c>
      <c r="Q15" s="54">
        <v>3806.8810608849658</v>
      </c>
      <c r="R15" s="54">
        <f t="shared" si="3"/>
        <v>120659.47056000009</v>
      </c>
    </row>
    <row r="16" spans="1:20" s="5" customFormat="1" ht="12.75" x14ac:dyDescent="0.2">
      <c r="A16" s="50" t="s">
        <v>368</v>
      </c>
      <c r="B16" s="21">
        <v>963.96199999999999</v>
      </c>
      <c r="C16" s="21">
        <v>634.32599999999991</v>
      </c>
      <c r="D16" s="21">
        <f t="shared" si="0"/>
        <v>329.63600000000008</v>
      </c>
      <c r="E16" s="22">
        <v>2299.1</v>
      </c>
      <c r="F16" s="22">
        <v>2431.4699999999998</v>
      </c>
      <c r="G16" s="53">
        <f t="shared" si="1"/>
        <v>2259878.9515199997</v>
      </c>
      <c r="H16" s="53">
        <v>4375.3</v>
      </c>
      <c r="I16" s="53">
        <v>906.5</v>
      </c>
      <c r="J16" s="53">
        <v>419.8</v>
      </c>
      <c r="K16" s="53">
        <v>43.1</v>
      </c>
      <c r="L16" s="54">
        <v>1870906.8517863061</v>
      </c>
      <c r="M16" s="54">
        <v>1346.7800654910507</v>
      </c>
      <c r="N16" s="54">
        <v>1872253.6318517972</v>
      </c>
      <c r="O16" s="54">
        <v>1430915.3599999999</v>
      </c>
      <c r="P16" s="54">
        <f t="shared" si="2"/>
        <v>439991.49178630626</v>
      </c>
      <c r="Q16" s="54">
        <v>1346.7800654910507</v>
      </c>
      <c r="R16" s="54">
        <f t="shared" si="3"/>
        <v>441338.2718517973</v>
      </c>
    </row>
    <row r="17" spans="1:18" s="5" customFormat="1" ht="12.75" x14ac:dyDescent="0.2">
      <c r="A17" s="50" t="s">
        <v>369</v>
      </c>
      <c r="B17" s="21">
        <v>313.55099999999999</v>
      </c>
      <c r="C17" s="21">
        <v>219.00399999999999</v>
      </c>
      <c r="D17" s="21">
        <f t="shared" si="0"/>
        <v>94.546999999999997</v>
      </c>
      <c r="E17" s="22">
        <v>2299.1</v>
      </c>
      <c r="F17" s="22">
        <v>2431.4699999999998</v>
      </c>
      <c r="G17" s="53">
        <f t="shared" si="1"/>
        <v>733400.29048999993</v>
      </c>
      <c r="H17" s="53">
        <v>1372</v>
      </c>
      <c r="I17" s="53">
        <v>676.3</v>
      </c>
      <c r="J17" s="53">
        <v>171.1</v>
      </c>
      <c r="K17" s="53"/>
      <c r="L17" s="54">
        <v>491248.93743703549</v>
      </c>
      <c r="M17" s="54">
        <v>0</v>
      </c>
      <c r="N17" s="54">
        <v>491248.93743703549</v>
      </c>
      <c r="O17" s="54">
        <v>442263.69000000006</v>
      </c>
      <c r="P17" s="54">
        <f t="shared" si="2"/>
        <v>48985.247437035432</v>
      </c>
      <c r="Q17" s="54">
        <v>0</v>
      </c>
      <c r="R17" s="54">
        <f t="shared" si="3"/>
        <v>48985.247437035432</v>
      </c>
    </row>
    <row r="18" spans="1:18" s="5" customFormat="1" ht="12.75" x14ac:dyDescent="0.2">
      <c r="A18" s="50" t="s">
        <v>370</v>
      </c>
      <c r="B18" s="21">
        <v>743.18600000000004</v>
      </c>
      <c r="C18" s="21">
        <v>440.50000000000006</v>
      </c>
      <c r="D18" s="21">
        <f t="shared" si="0"/>
        <v>302.68599999999998</v>
      </c>
      <c r="E18" s="22">
        <v>2299.1</v>
      </c>
      <c r="F18" s="22">
        <v>2431.4699999999998</v>
      </c>
      <c r="G18" s="53">
        <f t="shared" si="1"/>
        <v>1748725.4784200001</v>
      </c>
      <c r="H18" s="53">
        <v>4171.3900000000003</v>
      </c>
      <c r="I18" s="53">
        <v>260.60000000000002</v>
      </c>
      <c r="J18" s="53">
        <v>392.4</v>
      </c>
      <c r="K18" s="53"/>
      <c r="L18" s="54">
        <v>1645900.8195926445</v>
      </c>
      <c r="M18" s="54">
        <v>0</v>
      </c>
      <c r="N18" s="54">
        <v>1645900.8195926445</v>
      </c>
      <c r="O18" s="54">
        <v>1593587.9900000002</v>
      </c>
      <c r="P18" s="54">
        <f t="shared" si="2"/>
        <v>52312.829592644237</v>
      </c>
      <c r="Q18" s="54">
        <v>0</v>
      </c>
      <c r="R18" s="54">
        <f t="shared" si="3"/>
        <v>52312.829592644237</v>
      </c>
    </row>
    <row r="19" spans="1:18" s="5" customFormat="1" ht="12.75" x14ac:dyDescent="0.2">
      <c r="A19" s="50" t="s">
        <v>371</v>
      </c>
      <c r="B19" s="21">
        <v>601.28</v>
      </c>
      <c r="C19" s="21">
        <v>408.21</v>
      </c>
      <c r="D19" s="21">
        <f t="shared" si="0"/>
        <v>193.07</v>
      </c>
      <c r="E19" s="22">
        <v>2299.1</v>
      </c>
      <c r="F19" s="22">
        <v>2431.4699999999998</v>
      </c>
      <c r="G19" s="53">
        <f t="shared" si="1"/>
        <v>1407959.5238999999</v>
      </c>
      <c r="H19" s="53">
        <v>3988.4</v>
      </c>
      <c r="I19" s="53"/>
      <c r="J19" s="53">
        <v>434.2</v>
      </c>
      <c r="K19" s="53">
        <v>75.5</v>
      </c>
      <c r="L19" s="54">
        <v>1405391.4573959857</v>
      </c>
      <c r="M19" s="54">
        <v>2568.0665040141821</v>
      </c>
      <c r="N19" s="54">
        <v>1407959.5238999999</v>
      </c>
      <c r="O19" s="54">
        <v>1335958.7400000002</v>
      </c>
      <c r="P19" s="54">
        <f t="shared" si="2"/>
        <v>69432.717395985499</v>
      </c>
      <c r="Q19" s="54">
        <v>2568.0665040141821</v>
      </c>
      <c r="R19" s="54">
        <f t="shared" si="3"/>
        <v>72000.783899999675</v>
      </c>
    </row>
    <row r="20" spans="1:18" s="5" customFormat="1" ht="12.75" x14ac:dyDescent="0.2">
      <c r="A20" s="50" t="s">
        <v>372</v>
      </c>
      <c r="B20" s="21">
        <v>1144.6599999999999</v>
      </c>
      <c r="C20" s="21">
        <v>784.31</v>
      </c>
      <c r="D20" s="21">
        <f t="shared" si="0"/>
        <v>360.34999999999991</v>
      </c>
      <c r="E20" s="22">
        <v>2299.1</v>
      </c>
      <c r="F20" s="22">
        <v>2431.4699999999998</v>
      </c>
      <c r="G20" s="53">
        <f t="shared" si="1"/>
        <v>2679387.3354999996</v>
      </c>
      <c r="H20" s="53">
        <v>7790.1</v>
      </c>
      <c r="I20" s="53"/>
      <c r="J20" s="53">
        <v>950.2</v>
      </c>
      <c r="K20" s="53"/>
      <c r="L20" s="54">
        <v>2679387.3354999996</v>
      </c>
      <c r="M20" s="54">
        <v>0</v>
      </c>
      <c r="N20" s="54">
        <v>2679387.3354999996</v>
      </c>
      <c r="O20" s="54">
        <v>2109812.37</v>
      </c>
      <c r="P20" s="54">
        <f t="shared" si="2"/>
        <v>569574.96549999947</v>
      </c>
      <c r="Q20" s="54">
        <v>0</v>
      </c>
      <c r="R20" s="54">
        <f t="shared" si="3"/>
        <v>569574.96549999947</v>
      </c>
    </row>
    <row r="21" spans="1:18" s="5" customFormat="1" ht="12.75" x14ac:dyDescent="0.2">
      <c r="A21" s="50" t="s">
        <v>373</v>
      </c>
      <c r="B21" s="21">
        <v>533.97299999999996</v>
      </c>
      <c r="C21" s="21">
        <v>354.19099999999992</v>
      </c>
      <c r="D21" s="21">
        <f t="shared" si="0"/>
        <v>179.78200000000004</v>
      </c>
      <c r="E21" s="22">
        <v>2299.1</v>
      </c>
      <c r="F21" s="22">
        <v>2431.4699999999998</v>
      </c>
      <c r="G21" s="53">
        <f t="shared" si="1"/>
        <v>1251455.0676399998</v>
      </c>
      <c r="H21" s="53">
        <v>5167.3999999999996</v>
      </c>
      <c r="I21" s="53">
        <v>0</v>
      </c>
      <c r="J21" s="53">
        <v>1297.2</v>
      </c>
      <c r="K21" s="53"/>
      <c r="L21" s="54">
        <v>1251455.0676399998</v>
      </c>
      <c r="M21" s="54">
        <v>0</v>
      </c>
      <c r="N21" s="54">
        <v>1251455.0676399998</v>
      </c>
      <c r="O21" s="54">
        <v>1134100.1400000001</v>
      </c>
      <c r="P21" s="54">
        <f t="shared" si="2"/>
        <v>117354.92763999966</v>
      </c>
      <c r="Q21" s="54">
        <v>0</v>
      </c>
      <c r="R21" s="54">
        <f t="shared" si="3"/>
        <v>117354.92763999966</v>
      </c>
    </row>
    <row r="22" spans="1:18" s="5" customFormat="1" ht="12.75" x14ac:dyDescent="0.2">
      <c r="A22" s="50" t="s">
        <v>374</v>
      </c>
      <c r="B22" s="21">
        <v>437.28</v>
      </c>
      <c r="C22" s="21">
        <v>321.14</v>
      </c>
      <c r="D22" s="21">
        <f t="shared" si="0"/>
        <v>116.13999999999999</v>
      </c>
      <c r="E22" s="22">
        <v>2299.1</v>
      </c>
      <c r="F22" s="22">
        <v>2431.4699999999998</v>
      </c>
      <c r="G22" s="53">
        <f t="shared" si="1"/>
        <v>1020723.8997999999</v>
      </c>
      <c r="H22" s="53">
        <v>1650.9</v>
      </c>
      <c r="I22" s="53">
        <v>415.5</v>
      </c>
      <c r="J22" s="53">
        <v>250</v>
      </c>
      <c r="K22" s="53">
        <v>237.1</v>
      </c>
      <c r="L22" s="54">
        <v>806423.43595300138</v>
      </c>
      <c r="M22" s="54">
        <v>11339.086635494436</v>
      </c>
      <c r="N22" s="54">
        <v>817762.52258849586</v>
      </c>
      <c r="O22" s="54">
        <v>890302.74000000011</v>
      </c>
      <c r="P22" s="54">
        <f t="shared" si="2"/>
        <v>-83879.304046998732</v>
      </c>
      <c r="Q22" s="54">
        <v>11339.086635494436</v>
      </c>
      <c r="R22" s="54">
        <f t="shared" si="3"/>
        <v>-72540.217411504302</v>
      </c>
    </row>
    <row r="23" spans="1:18" s="5" customFormat="1" ht="12.75" x14ac:dyDescent="0.2">
      <c r="A23" s="50" t="s">
        <v>375</v>
      </c>
      <c r="B23" s="21">
        <v>728.5</v>
      </c>
      <c r="C23" s="21">
        <v>486.2</v>
      </c>
      <c r="D23" s="21">
        <f t="shared" si="0"/>
        <v>242.3</v>
      </c>
      <c r="E23" s="22">
        <v>2299.1</v>
      </c>
      <c r="F23" s="22">
        <v>2431.4699999999998</v>
      </c>
      <c r="G23" s="53">
        <f t="shared" si="1"/>
        <v>1706967.6009999998</v>
      </c>
      <c r="H23" s="53">
        <v>4220.6000000000004</v>
      </c>
      <c r="I23" s="53">
        <v>182.5</v>
      </c>
      <c r="J23" s="53">
        <v>372</v>
      </c>
      <c r="K23" s="53">
        <v>109.6</v>
      </c>
      <c r="L23" s="54">
        <v>1633121.2687822732</v>
      </c>
      <c r="M23" s="54">
        <v>3229.6825582549918</v>
      </c>
      <c r="N23" s="54">
        <v>1636350.9513405282</v>
      </c>
      <c r="O23" s="54">
        <v>1596185.5800000005</v>
      </c>
      <c r="P23" s="54">
        <f t="shared" si="2"/>
        <v>36935.688782272628</v>
      </c>
      <c r="Q23" s="54">
        <v>3229.6825582549918</v>
      </c>
      <c r="R23" s="54">
        <f t="shared" si="3"/>
        <v>40165.371340527621</v>
      </c>
    </row>
    <row r="24" spans="1:18" s="5" customFormat="1" ht="12.75" x14ac:dyDescent="0.2">
      <c r="A24" s="50" t="s">
        <v>376</v>
      </c>
      <c r="B24" s="21">
        <v>686.6400000000001</v>
      </c>
      <c r="C24" s="21">
        <v>462.89</v>
      </c>
      <c r="D24" s="21">
        <f t="shared" si="0"/>
        <v>223.75000000000011</v>
      </c>
      <c r="E24" s="22">
        <v>2299.1</v>
      </c>
      <c r="F24" s="22">
        <v>2431.4699999999998</v>
      </c>
      <c r="G24" s="53">
        <f t="shared" si="1"/>
        <v>1608271.8115000003</v>
      </c>
      <c r="H24" s="53">
        <v>4406.95</v>
      </c>
      <c r="I24" s="53"/>
      <c r="J24" s="53">
        <v>185.9</v>
      </c>
      <c r="K24" s="53">
        <v>70.400000000000006</v>
      </c>
      <c r="L24" s="54">
        <v>1607248.2635516964</v>
      </c>
      <c r="M24" s="54">
        <v>1023.5479483039483</v>
      </c>
      <c r="N24" s="54">
        <v>1608271.8115000003</v>
      </c>
      <c r="O24" s="54">
        <v>1966342.7200000002</v>
      </c>
      <c r="P24" s="54">
        <f t="shared" si="2"/>
        <v>-359094.45644830377</v>
      </c>
      <c r="Q24" s="54">
        <v>1023.5479483039483</v>
      </c>
      <c r="R24" s="54">
        <f t="shared" si="3"/>
        <v>-358070.90849999984</v>
      </c>
    </row>
    <row r="25" spans="1:18" s="5" customFormat="1" ht="12.75" x14ac:dyDescent="0.2">
      <c r="A25" s="50" t="s">
        <v>377</v>
      </c>
      <c r="B25" s="21">
        <v>742.04300000000012</v>
      </c>
      <c r="C25" s="21">
        <v>444.4</v>
      </c>
      <c r="D25" s="21">
        <f t="shared" si="0"/>
        <v>297.64300000000014</v>
      </c>
      <c r="E25" s="22">
        <v>2299.1</v>
      </c>
      <c r="F25" s="22">
        <v>2431.4699999999998</v>
      </c>
      <c r="G25" s="53">
        <f t="shared" si="1"/>
        <v>1745430.0652100001</v>
      </c>
      <c r="H25" s="53">
        <v>4361.7</v>
      </c>
      <c r="I25" s="53"/>
      <c r="J25" s="53">
        <v>385.8</v>
      </c>
      <c r="K25" s="53">
        <v>89.8</v>
      </c>
      <c r="L25" s="54">
        <v>1742568.7239238706</v>
      </c>
      <c r="M25" s="54">
        <v>2861.3412861295997</v>
      </c>
      <c r="N25" s="54">
        <v>1745430.0652100001</v>
      </c>
      <c r="O25" s="54">
        <v>1534034.99</v>
      </c>
      <c r="P25" s="54">
        <f t="shared" si="2"/>
        <v>208533.7339238706</v>
      </c>
      <c r="Q25" s="54">
        <v>2861.3412861295997</v>
      </c>
      <c r="R25" s="54">
        <f t="shared" si="3"/>
        <v>211395.07521000021</v>
      </c>
    </row>
    <row r="26" spans="1:18" s="5" customFormat="1" ht="12.75" x14ac:dyDescent="0.2">
      <c r="A26" s="50" t="s">
        <v>378</v>
      </c>
      <c r="B26" s="21">
        <v>3646.1</v>
      </c>
      <c r="C26" s="21">
        <v>2454.1999999999998</v>
      </c>
      <c r="D26" s="21">
        <f t="shared" si="0"/>
        <v>1191.9000000000001</v>
      </c>
      <c r="E26" s="22">
        <v>2299.1</v>
      </c>
      <c r="F26" s="22">
        <v>2431.4699999999998</v>
      </c>
      <c r="G26" s="53">
        <f t="shared" si="1"/>
        <v>8540520.3129999992</v>
      </c>
      <c r="H26" s="53">
        <v>22983.599999999999</v>
      </c>
      <c r="I26" s="53"/>
      <c r="J26" s="53">
        <v>1732</v>
      </c>
      <c r="K26" s="53">
        <v>474.9</v>
      </c>
      <c r="L26" s="54">
        <v>8528404.2090530675</v>
      </c>
      <c r="M26" s="54">
        <v>12116.103946931591</v>
      </c>
      <c r="N26" s="54">
        <v>8540520.3129999992</v>
      </c>
      <c r="O26" s="54">
        <v>8040198.9999999991</v>
      </c>
      <c r="P26" s="54">
        <f t="shared" si="2"/>
        <v>488205.20905306842</v>
      </c>
      <c r="Q26" s="54">
        <v>12116.103946931591</v>
      </c>
      <c r="R26" s="54">
        <f t="shared" si="3"/>
        <v>500321.31300000002</v>
      </c>
    </row>
    <row r="27" spans="1:18" s="10" customFormat="1" ht="12.75" x14ac:dyDescent="0.2">
      <c r="A27" s="50" t="s">
        <v>379</v>
      </c>
      <c r="B27" s="21">
        <v>554</v>
      </c>
      <c r="C27" s="21">
        <v>364</v>
      </c>
      <c r="D27" s="21">
        <f t="shared" si="0"/>
        <v>190</v>
      </c>
      <c r="E27" s="22">
        <v>2299.1</v>
      </c>
      <c r="F27" s="22">
        <v>2431.4699999999998</v>
      </c>
      <c r="G27" s="53">
        <f t="shared" si="1"/>
        <v>1298851.7</v>
      </c>
      <c r="H27" s="53">
        <v>3141.1</v>
      </c>
      <c r="I27" s="53">
        <v>738.1</v>
      </c>
      <c r="J27" s="53">
        <v>434.1</v>
      </c>
      <c r="K27" s="53"/>
      <c r="L27" s="54">
        <v>1051717.6414905137</v>
      </c>
      <c r="M27" s="55">
        <v>0</v>
      </c>
      <c r="N27" s="54">
        <v>1051717.6414905137</v>
      </c>
      <c r="O27" s="54">
        <v>955885.41999999993</v>
      </c>
      <c r="P27" s="54">
        <f t="shared" si="2"/>
        <v>95832.221490513766</v>
      </c>
      <c r="Q27" s="54">
        <v>0</v>
      </c>
      <c r="R27" s="54">
        <f t="shared" si="3"/>
        <v>95832.221490513766</v>
      </c>
    </row>
    <row r="28" spans="1:18" x14ac:dyDescent="0.25">
      <c r="A28" s="50" t="s">
        <v>380</v>
      </c>
      <c r="B28" s="21">
        <v>390</v>
      </c>
      <c r="C28" s="21">
        <v>270</v>
      </c>
      <c r="D28" s="21">
        <f t="shared" si="0"/>
        <v>120</v>
      </c>
      <c r="E28" s="22">
        <v>2299.1</v>
      </c>
      <c r="F28" s="22">
        <v>2431.4699999999998</v>
      </c>
      <c r="G28" s="53">
        <f t="shared" si="1"/>
        <v>912533.39999999991</v>
      </c>
      <c r="H28" s="53">
        <v>2669.1</v>
      </c>
      <c r="I28" s="53"/>
      <c r="J28" s="53">
        <v>308.5</v>
      </c>
      <c r="K28" s="53"/>
      <c r="L28" s="54">
        <v>912533.39999999991</v>
      </c>
      <c r="M28" s="54">
        <v>0</v>
      </c>
      <c r="N28" s="54">
        <v>912533.39999999991</v>
      </c>
      <c r="O28" s="54">
        <v>877502.97</v>
      </c>
      <c r="P28" s="54">
        <f t="shared" si="2"/>
        <v>35030.429999999935</v>
      </c>
      <c r="Q28" s="54">
        <v>0</v>
      </c>
      <c r="R28" s="54">
        <f t="shared" si="3"/>
        <v>35030.429999999935</v>
      </c>
    </row>
    <row r="29" spans="1:18" x14ac:dyDescent="0.25">
      <c r="A29" s="50" t="s">
        <v>381</v>
      </c>
      <c r="B29" s="21">
        <v>922</v>
      </c>
      <c r="C29" s="21">
        <v>625</v>
      </c>
      <c r="D29" s="21">
        <f t="shared" si="0"/>
        <v>297</v>
      </c>
      <c r="E29" s="22">
        <v>2299.1</v>
      </c>
      <c r="F29" s="22">
        <v>2431.4699999999998</v>
      </c>
      <c r="G29" s="53">
        <f t="shared" si="1"/>
        <v>2159084.09</v>
      </c>
      <c r="H29" s="53">
        <v>5460</v>
      </c>
      <c r="I29" s="53">
        <v>566.5</v>
      </c>
      <c r="J29" s="53">
        <v>515.1</v>
      </c>
      <c r="K29" s="53">
        <v>57.8</v>
      </c>
      <c r="L29" s="54">
        <v>1954663.7000700962</v>
      </c>
      <c r="M29" s="54">
        <v>1615.0811222646676</v>
      </c>
      <c r="N29" s="54">
        <v>1956278.7811923609</v>
      </c>
      <c r="O29" s="54">
        <v>1813027.06</v>
      </c>
      <c r="P29" s="54">
        <f t="shared" si="2"/>
        <v>141636.64007009612</v>
      </c>
      <c r="Q29" s="54">
        <v>1615.0811222646676</v>
      </c>
      <c r="R29" s="54">
        <f t="shared" si="3"/>
        <v>143251.7211923608</v>
      </c>
    </row>
    <row r="30" spans="1:18" x14ac:dyDescent="0.25">
      <c r="A30" s="50" t="s">
        <v>382</v>
      </c>
      <c r="B30" s="21">
        <v>740</v>
      </c>
      <c r="C30" s="21">
        <v>495</v>
      </c>
      <c r="D30" s="21">
        <f t="shared" si="0"/>
        <v>245</v>
      </c>
      <c r="E30" s="22">
        <v>2299.1</v>
      </c>
      <c r="F30" s="22">
        <v>2431.4699999999998</v>
      </c>
      <c r="G30" s="53">
        <f t="shared" si="1"/>
        <v>1733764.65</v>
      </c>
      <c r="H30" s="53">
        <v>4412.1499999999996</v>
      </c>
      <c r="I30" s="53"/>
      <c r="J30" s="53">
        <v>396.6</v>
      </c>
      <c r="K30" s="53">
        <v>101.6</v>
      </c>
      <c r="L30" s="54">
        <v>1730546.0510825603</v>
      </c>
      <c r="M30" s="54">
        <v>3218.5989174396573</v>
      </c>
      <c r="N30" s="54">
        <v>1733764.65</v>
      </c>
      <c r="O30" s="54">
        <v>1653905.12</v>
      </c>
      <c r="P30" s="54">
        <f t="shared" si="2"/>
        <v>76640.931082560215</v>
      </c>
      <c r="Q30" s="54">
        <v>3218.5989174396573</v>
      </c>
      <c r="R30" s="54">
        <f t="shared" si="3"/>
        <v>79859.529999999868</v>
      </c>
    </row>
    <row r="31" spans="1:18" x14ac:dyDescent="0.25">
      <c r="A31" s="50" t="s">
        <v>383</v>
      </c>
      <c r="B31" s="21">
        <v>2659.6</v>
      </c>
      <c r="C31" s="21">
        <v>1770.0299999999997</v>
      </c>
      <c r="D31" s="21">
        <f t="shared" si="0"/>
        <v>889.57000000000016</v>
      </c>
      <c r="E31" s="22">
        <v>2299.1</v>
      </c>
      <c r="F31" s="22">
        <v>2431.4699999999998</v>
      </c>
      <c r="G31" s="53">
        <f t="shared" si="1"/>
        <v>6232438.7408999996</v>
      </c>
      <c r="H31" s="53">
        <v>21959</v>
      </c>
      <c r="I31" s="53">
        <v>125.9</v>
      </c>
      <c r="J31" s="53">
        <v>2849.6</v>
      </c>
      <c r="K31" s="53">
        <v>126.9</v>
      </c>
      <c r="L31" s="54">
        <v>6192863.2084764279</v>
      </c>
      <c r="M31" s="54">
        <v>4069.2945280762938</v>
      </c>
      <c r="N31" s="54">
        <v>6196932.5030045044</v>
      </c>
      <c r="O31" s="54">
        <v>5942931.5900000008</v>
      </c>
      <c r="P31" s="54">
        <f t="shared" si="2"/>
        <v>249931.61847642716</v>
      </c>
      <c r="Q31" s="54">
        <v>4069.2945280762938</v>
      </c>
      <c r="R31" s="54">
        <f t="shared" si="3"/>
        <v>254000.91300450344</v>
      </c>
    </row>
    <row r="32" spans="1:18" x14ac:dyDescent="0.25">
      <c r="A32" s="50" t="s">
        <v>384</v>
      </c>
      <c r="B32" s="21">
        <v>563.78</v>
      </c>
      <c r="C32" s="21">
        <v>384.73999999999995</v>
      </c>
      <c r="D32" s="21">
        <f t="shared" si="0"/>
        <v>179.04000000000002</v>
      </c>
      <c r="E32" s="22">
        <v>2299.1</v>
      </c>
      <c r="F32" s="22">
        <v>2431.4699999999998</v>
      </c>
      <c r="G32" s="53">
        <f t="shared" si="1"/>
        <v>1319886.1227999998</v>
      </c>
      <c r="H32" s="53">
        <v>3846.1</v>
      </c>
      <c r="I32" s="53"/>
      <c r="J32" s="53">
        <v>508.2</v>
      </c>
      <c r="K32" s="53"/>
      <c r="L32" s="54">
        <v>1319886.1227999998</v>
      </c>
      <c r="M32" s="54">
        <v>0</v>
      </c>
      <c r="N32" s="54">
        <v>1319886.1227999998</v>
      </c>
      <c r="O32" s="54">
        <v>1269547.32</v>
      </c>
      <c r="P32" s="54">
        <f t="shared" si="2"/>
        <v>50338.802799999714</v>
      </c>
      <c r="Q32" s="54">
        <v>0</v>
      </c>
      <c r="R32" s="54">
        <f t="shared" si="3"/>
        <v>50338.802799999714</v>
      </c>
    </row>
    <row r="33" spans="1:18" x14ac:dyDescent="0.25">
      <c r="A33" s="50" t="s">
        <v>385</v>
      </c>
      <c r="B33" s="21">
        <v>574.54999999999995</v>
      </c>
      <c r="C33" s="21">
        <v>378.95</v>
      </c>
      <c r="D33" s="21">
        <f t="shared" si="0"/>
        <v>195.59999999999997</v>
      </c>
      <c r="E33" s="22">
        <v>2299.1</v>
      </c>
      <c r="F33" s="22">
        <v>2431.4699999999998</v>
      </c>
      <c r="G33" s="53">
        <f t="shared" si="1"/>
        <v>1346839.477</v>
      </c>
      <c r="H33" s="53">
        <v>3855.3</v>
      </c>
      <c r="I33" s="53"/>
      <c r="J33" s="53">
        <v>499.1</v>
      </c>
      <c r="K33" s="53"/>
      <c r="L33" s="54">
        <v>1346839.477</v>
      </c>
      <c r="M33" s="54">
        <v>0</v>
      </c>
      <c r="N33" s="54">
        <v>1346839.477</v>
      </c>
      <c r="O33" s="54">
        <v>1285201.01</v>
      </c>
      <c r="P33" s="54">
        <f t="shared" si="2"/>
        <v>61638.466999999946</v>
      </c>
      <c r="Q33" s="54">
        <v>0</v>
      </c>
      <c r="R33" s="54">
        <f t="shared" si="3"/>
        <v>61638.466999999946</v>
      </c>
    </row>
    <row r="34" spans="1:18" x14ac:dyDescent="0.25">
      <c r="A34" s="50" t="s">
        <v>386</v>
      </c>
      <c r="B34" s="21">
        <v>555.5</v>
      </c>
      <c r="C34" s="21">
        <v>372.8</v>
      </c>
      <c r="D34" s="21">
        <f t="shared" si="0"/>
        <v>182.7</v>
      </c>
      <c r="E34" s="22">
        <v>2299.1</v>
      </c>
      <c r="F34" s="22">
        <v>2431.4699999999998</v>
      </c>
      <c r="G34" s="53">
        <f t="shared" si="1"/>
        <v>1301334.0489999999</v>
      </c>
      <c r="H34" s="53">
        <v>3784</v>
      </c>
      <c r="I34" s="53"/>
      <c r="J34" s="53">
        <v>507.1</v>
      </c>
      <c r="K34" s="53">
        <v>63</v>
      </c>
      <c r="L34" s="54">
        <v>1298815.6059684826</v>
      </c>
      <c r="M34" s="54">
        <v>2518.4430315173836</v>
      </c>
      <c r="N34" s="54">
        <v>1301334.0489999999</v>
      </c>
      <c r="O34" s="54">
        <v>1206396.2800000003</v>
      </c>
      <c r="P34" s="54">
        <f t="shared" si="2"/>
        <v>92419.325968482299</v>
      </c>
      <c r="Q34" s="54">
        <v>2518.4430315173836</v>
      </c>
      <c r="R34" s="54">
        <f t="shared" si="3"/>
        <v>94937.76899999968</v>
      </c>
    </row>
    <row r="35" spans="1:18" x14ac:dyDescent="0.25">
      <c r="A35" s="50" t="s">
        <v>387</v>
      </c>
      <c r="B35" s="21">
        <v>929.4</v>
      </c>
      <c r="C35" s="21">
        <v>613.6</v>
      </c>
      <c r="D35" s="21">
        <f t="shared" si="0"/>
        <v>315.79999999999995</v>
      </c>
      <c r="E35" s="22">
        <v>2299.1</v>
      </c>
      <c r="F35" s="22">
        <v>2431.4699999999998</v>
      </c>
      <c r="G35" s="53">
        <f t="shared" si="1"/>
        <v>2178585.9859999996</v>
      </c>
      <c r="H35" s="53">
        <v>5023.8</v>
      </c>
      <c r="I35" s="53">
        <v>905.7</v>
      </c>
      <c r="J35" s="53">
        <v>560</v>
      </c>
      <c r="K35" s="53">
        <v>61.4</v>
      </c>
      <c r="L35" s="54">
        <v>1843395.2339761641</v>
      </c>
      <c r="M35" s="54">
        <v>1917.0967321209805</v>
      </c>
      <c r="N35" s="54">
        <v>1845312.3307082851</v>
      </c>
      <c r="O35" s="54">
        <v>1727292.4100000006</v>
      </c>
      <c r="P35" s="54">
        <f t="shared" si="2"/>
        <v>116102.82397616352</v>
      </c>
      <c r="Q35" s="54">
        <v>1917.0967321209805</v>
      </c>
      <c r="R35" s="54">
        <f t="shared" si="3"/>
        <v>118019.9207082845</v>
      </c>
    </row>
    <row r="36" spans="1:18" x14ac:dyDescent="0.25">
      <c r="A36" s="50" t="s">
        <v>388</v>
      </c>
      <c r="B36" s="21">
        <v>528</v>
      </c>
      <c r="C36" s="21">
        <v>340</v>
      </c>
      <c r="D36" s="21">
        <f t="shared" si="0"/>
        <v>188</v>
      </c>
      <c r="E36" s="22">
        <v>2299.1</v>
      </c>
      <c r="F36" s="22">
        <v>2431.4699999999998</v>
      </c>
      <c r="G36" s="53">
        <f t="shared" si="1"/>
        <v>1238810.3599999999</v>
      </c>
      <c r="H36" s="53">
        <v>3203.1</v>
      </c>
      <c r="I36" s="53"/>
      <c r="J36" s="53">
        <v>271</v>
      </c>
      <c r="K36" s="53">
        <v>167.8</v>
      </c>
      <c r="L36" s="54">
        <v>1233999.9965420133</v>
      </c>
      <c r="M36" s="54">
        <v>4810.3634579865184</v>
      </c>
      <c r="N36" s="54">
        <v>1238810.3599999999</v>
      </c>
      <c r="O36" s="54">
        <v>1167401.08</v>
      </c>
      <c r="P36" s="54">
        <f t="shared" si="2"/>
        <v>66598.916542013176</v>
      </c>
      <c r="Q36" s="54">
        <v>4810.3634579865184</v>
      </c>
      <c r="R36" s="54">
        <f t="shared" si="3"/>
        <v>71409.279999999693</v>
      </c>
    </row>
    <row r="37" spans="1:18" x14ac:dyDescent="0.25">
      <c r="A37" s="50" t="s">
        <v>389</v>
      </c>
      <c r="B37" s="21">
        <v>799</v>
      </c>
      <c r="C37" s="21">
        <v>540</v>
      </c>
      <c r="D37" s="21">
        <f t="shared" si="0"/>
        <v>259</v>
      </c>
      <c r="E37" s="22">
        <v>2299.1</v>
      </c>
      <c r="F37" s="22">
        <v>2431.4699999999998</v>
      </c>
      <c r="G37" s="53">
        <f t="shared" si="1"/>
        <v>1871264.73</v>
      </c>
      <c r="H37" s="53">
        <v>3801.7</v>
      </c>
      <c r="I37" s="53">
        <v>2127.1</v>
      </c>
      <c r="J37" s="53">
        <v>371.1</v>
      </c>
      <c r="K37" s="53"/>
      <c r="L37" s="54">
        <v>1199903.3740455066</v>
      </c>
      <c r="M37" s="54">
        <v>0</v>
      </c>
      <c r="N37" s="54">
        <v>1199903.3740455066</v>
      </c>
      <c r="O37" s="54">
        <v>1116356.6000000001</v>
      </c>
      <c r="P37" s="54">
        <f t="shared" si="2"/>
        <v>83546.774045506492</v>
      </c>
      <c r="Q37" s="54">
        <v>0</v>
      </c>
      <c r="R37" s="54">
        <f t="shared" si="3"/>
        <v>83546.774045506492</v>
      </c>
    </row>
    <row r="38" spans="1:18" x14ac:dyDescent="0.25">
      <c r="A38" s="50" t="s">
        <v>390</v>
      </c>
      <c r="B38" s="21">
        <v>2064</v>
      </c>
      <c r="C38" s="21">
        <v>1354</v>
      </c>
      <c r="D38" s="21">
        <f t="shared" si="0"/>
        <v>710</v>
      </c>
      <c r="E38" s="22">
        <v>2299.1</v>
      </c>
      <c r="F38" s="22">
        <v>2431.4699999999998</v>
      </c>
      <c r="G38" s="53">
        <f t="shared" si="1"/>
        <v>4839325.0999999996</v>
      </c>
      <c r="H38" s="53">
        <v>13518.7</v>
      </c>
      <c r="I38" s="53">
        <v>53.1</v>
      </c>
      <c r="J38" s="53">
        <v>1674.7</v>
      </c>
      <c r="K38" s="53">
        <v>107.3</v>
      </c>
      <c r="L38" s="54">
        <v>4816237.8407723736</v>
      </c>
      <c r="M38" s="54">
        <v>4169.5948556808589</v>
      </c>
      <c r="N38" s="54">
        <v>4820407.4356280547</v>
      </c>
      <c r="O38" s="54">
        <v>4348068.7399999993</v>
      </c>
      <c r="P38" s="54">
        <f t="shared" si="2"/>
        <v>468169.10077237431</v>
      </c>
      <c r="Q38" s="54">
        <v>4169.5948556808589</v>
      </c>
      <c r="R38" s="54">
        <f t="shared" si="3"/>
        <v>472338.6956280552</v>
      </c>
    </row>
    <row r="39" spans="1:18" x14ac:dyDescent="0.25">
      <c r="A39" s="50" t="s">
        <v>391</v>
      </c>
      <c r="B39" s="21">
        <v>2206.2400000000002</v>
      </c>
      <c r="C39" s="21">
        <v>1406.17</v>
      </c>
      <c r="D39" s="21">
        <f t="shared" si="0"/>
        <v>800.07000000000016</v>
      </c>
      <c r="E39" s="22">
        <v>2299.1</v>
      </c>
      <c r="F39" s="22">
        <v>2431.4699999999998</v>
      </c>
      <c r="G39" s="53">
        <f t="shared" si="1"/>
        <v>5178271.6499000005</v>
      </c>
      <c r="H39" s="53">
        <v>13370</v>
      </c>
      <c r="I39" s="53"/>
      <c r="J39" s="53">
        <v>1717.9</v>
      </c>
      <c r="K39" s="53">
        <v>254.9</v>
      </c>
      <c r="L39" s="54">
        <v>5167241.2711687069</v>
      </c>
      <c r="M39" s="54">
        <v>11030.378731293975</v>
      </c>
      <c r="N39" s="54">
        <v>5178271.6499000005</v>
      </c>
      <c r="O39" s="54">
        <v>4718987.88</v>
      </c>
      <c r="P39" s="54">
        <f t="shared" si="2"/>
        <v>448253.39116870705</v>
      </c>
      <c r="Q39" s="54">
        <v>11030.378731293975</v>
      </c>
      <c r="R39" s="54">
        <f t="shared" si="3"/>
        <v>459283.769900001</v>
      </c>
    </row>
    <row r="40" spans="1:18" x14ac:dyDescent="0.25">
      <c r="A40" s="50" t="s">
        <v>392</v>
      </c>
      <c r="B40" s="21">
        <v>2051</v>
      </c>
      <c r="C40" s="21">
        <v>1334</v>
      </c>
      <c r="D40" s="21">
        <f t="shared" si="0"/>
        <v>717</v>
      </c>
      <c r="E40" s="22">
        <v>2299.1</v>
      </c>
      <c r="F40" s="22">
        <v>2431.4699999999998</v>
      </c>
      <c r="G40" s="53">
        <f t="shared" si="1"/>
        <v>4810363.3899999997</v>
      </c>
      <c r="H40" s="53">
        <v>13525.5</v>
      </c>
      <c r="I40" s="53">
        <v>15.1</v>
      </c>
      <c r="J40" s="53">
        <v>1714.55</v>
      </c>
      <c r="K40" s="53">
        <v>181.7</v>
      </c>
      <c r="L40" s="54">
        <v>4797848.2362559633</v>
      </c>
      <c r="M40" s="54">
        <v>7158.7892201762943</v>
      </c>
      <c r="N40" s="54">
        <v>4805007.02547614</v>
      </c>
      <c r="O40" s="54">
        <v>4148977.65</v>
      </c>
      <c r="P40" s="54">
        <f t="shared" si="2"/>
        <v>648870.58625596343</v>
      </c>
      <c r="Q40" s="54">
        <v>7158.7892201762943</v>
      </c>
      <c r="R40" s="54">
        <f t="shared" si="3"/>
        <v>656029.37547613971</v>
      </c>
    </row>
    <row r="41" spans="1:18" x14ac:dyDescent="0.25">
      <c r="A41" s="50" t="s">
        <v>393</v>
      </c>
      <c r="B41" s="21">
        <v>3658.7780000000002</v>
      </c>
      <c r="C41" s="21">
        <v>2234.1800000000003</v>
      </c>
      <c r="D41" s="21">
        <f t="shared" si="0"/>
        <v>1424.598</v>
      </c>
      <c r="E41" s="22">
        <v>2299.1</v>
      </c>
      <c r="F41" s="22">
        <v>2431.4699999999998</v>
      </c>
      <c r="G41" s="53">
        <f t="shared" si="1"/>
        <v>8600470.53706</v>
      </c>
      <c r="H41" s="53">
        <v>22480.7</v>
      </c>
      <c r="I41" s="53"/>
      <c r="J41" s="53">
        <v>3013.38</v>
      </c>
      <c r="K41" s="53">
        <v>314.39999999999998</v>
      </c>
      <c r="L41" s="54">
        <v>8586449.5752867982</v>
      </c>
      <c r="M41" s="54">
        <v>14020.9617732024</v>
      </c>
      <c r="N41" s="54">
        <v>8600470.53706</v>
      </c>
      <c r="O41" s="54">
        <v>6108277.2300000004</v>
      </c>
      <c r="P41" s="54">
        <f t="shared" si="2"/>
        <v>2478172.3452867977</v>
      </c>
      <c r="Q41" s="54">
        <v>14020.9617732024</v>
      </c>
      <c r="R41" s="54">
        <f t="shared" si="3"/>
        <v>2492193.30706</v>
      </c>
    </row>
    <row r="42" spans="1:18" x14ac:dyDescent="0.25">
      <c r="A42" s="50" t="s">
        <v>394</v>
      </c>
      <c r="B42" s="21">
        <v>366.31100000000004</v>
      </c>
      <c r="C42" s="21">
        <v>240.233</v>
      </c>
      <c r="D42" s="21">
        <f t="shared" si="0"/>
        <v>126.07800000000003</v>
      </c>
      <c r="E42" s="22">
        <v>2299.1</v>
      </c>
      <c r="F42" s="22">
        <v>2431.4699999999998</v>
      </c>
      <c r="G42" s="53">
        <f t="shared" si="1"/>
        <v>858874.56496000011</v>
      </c>
      <c r="H42" s="53">
        <v>1779.1</v>
      </c>
      <c r="I42" s="53">
        <v>99.4</v>
      </c>
      <c r="J42" s="53">
        <v>149.69999999999999</v>
      </c>
      <c r="K42" s="53"/>
      <c r="L42" s="54">
        <v>813427.59569887468</v>
      </c>
      <c r="M42" s="54">
        <v>0</v>
      </c>
      <c r="N42" s="54">
        <v>813427.59569887468</v>
      </c>
      <c r="O42" s="54">
        <v>758587</v>
      </c>
      <c r="P42" s="54">
        <f t="shared" si="2"/>
        <v>54840.595698874677</v>
      </c>
      <c r="Q42" s="54">
        <v>0</v>
      </c>
      <c r="R42" s="54">
        <f t="shared" si="3"/>
        <v>54840.595698874677</v>
      </c>
    </row>
    <row r="43" spans="1:18" x14ac:dyDescent="0.25">
      <c r="A43" s="50" t="s">
        <v>395</v>
      </c>
      <c r="B43" s="21">
        <v>848.76700000000005</v>
      </c>
      <c r="C43" s="21">
        <v>581.35000000000014</v>
      </c>
      <c r="D43" s="21">
        <f t="shared" si="0"/>
        <v>267.41699999999992</v>
      </c>
      <c r="E43" s="22">
        <v>2299.1</v>
      </c>
      <c r="F43" s="22">
        <v>2431.4699999999998</v>
      </c>
      <c r="G43" s="53">
        <f t="shared" si="1"/>
        <v>1986798.1979899998</v>
      </c>
      <c r="H43" s="53">
        <v>3850</v>
      </c>
      <c r="I43" s="53">
        <v>978.5</v>
      </c>
      <c r="J43" s="53"/>
      <c r="K43" s="53"/>
      <c r="L43" s="54">
        <v>1584171.7018248935</v>
      </c>
      <c r="M43" s="54">
        <v>0</v>
      </c>
      <c r="N43" s="54">
        <v>1584171.7018248935</v>
      </c>
      <c r="O43" s="54">
        <v>1360914.76</v>
      </c>
      <c r="P43" s="54">
        <f t="shared" si="2"/>
        <v>223256.94182489347</v>
      </c>
      <c r="Q43" s="54">
        <v>0</v>
      </c>
      <c r="R43" s="54">
        <f t="shared" si="3"/>
        <v>223256.94182489347</v>
      </c>
    </row>
    <row r="44" spans="1:18" x14ac:dyDescent="0.25">
      <c r="A44" s="50" t="s">
        <v>396</v>
      </c>
      <c r="B44" s="21">
        <v>666.79</v>
      </c>
      <c r="C44" s="21">
        <v>402.36000000000007</v>
      </c>
      <c r="D44" s="21">
        <f t="shared" si="0"/>
        <v>264.42999999999989</v>
      </c>
      <c r="E44" s="22">
        <v>2299.1</v>
      </c>
      <c r="F44" s="22">
        <v>2431.4699999999998</v>
      </c>
      <c r="G44" s="53">
        <f t="shared" si="1"/>
        <v>1568019.4880999997</v>
      </c>
      <c r="H44" s="53">
        <v>3578.2</v>
      </c>
      <c r="I44" s="53">
        <v>514.70000000000005</v>
      </c>
      <c r="J44" s="53">
        <v>387.16</v>
      </c>
      <c r="K44" s="53">
        <v>198.8</v>
      </c>
      <c r="L44" s="54">
        <v>1361029.7896491669</v>
      </c>
      <c r="M44" s="54">
        <v>6037.0594831172248</v>
      </c>
      <c r="N44" s="54">
        <v>1367066.8491322841</v>
      </c>
      <c r="O44" s="54">
        <v>1131817.4099999997</v>
      </c>
      <c r="P44" s="54">
        <f t="shared" si="2"/>
        <v>229212.37964916718</v>
      </c>
      <c r="Q44" s="54">
        <v>6037.0594831172248</v>
      </c>
      <c r="R44" s="54">
        <f t="shared" si="3"/>
        <v>235249.4391322844</v>
      </c>
    </row>
    <row r="45" spans="1:18" x14ac:dyDescent="0.25">
      <c r="A45" s="50" t="s">
        <v>397</v>
      </c>
      <c r="B45" s="21">
        <v>500.56</v>
      </c>
      <c r="C45" s="21">
        <v>336.25</v>
      </c>
      <c r="D45" s="21">
        <f t="shared" si="0"/>
        <v>164.31</v>
      </c>
      <c r="E45" s="22">
        <v>2299.1</v>
      </c>
      <c r="F45" s="22">
        <v>2431.4699999999998</v>
      </c>
      <c r="G45" s="53">
        <f t="shared" si="1"/>
        <v>1172587.2106999999</v>
      </c>
      <c r="H45" s="53">
        <v>2651.3</v>
      </c>
      <c r="I45" s="53">
        <v>1045.7</v>
      </c>
      <c r="J45" s="53">
        <v>121.27</v>
      </c>
      <c r="K45" s="53">
        <v>44.3</v>
      </c>
      <c r="L45" s="54">
        <v>840603.54803456808</v>
      </c>
      <c r="M45" s="54">
        <v>440.97410519795733</v>
      </c>
      <c r="N45" s="54">
        <v>841044.52213976602</v>
      </c>
      <c r="O45" s="54">
        <v>939839.80000000016</v>
      </c>
      <c r="P45" s="54">
        <f t="shared" si="2"/>
        <v>-99236.251965432079</v>
      </c>
      <c r="Q45" s="54">
        <v>440.97410519795733</v>
      </c>
      <c r="R45" s="54">
        <f t="shared" si="3"/>
        <v>-98795.277860234128</v>
      </c>
    </row>
    <row r="46" spans="1:18" x14ac:dyDescent="0.25">
      <c r="A46" s="50" t="s">
        <v>398</v>
      </c>
      <c r="B46" s="21">
        <v>593.79999999999995</v>
      </c>
      <c r="C46" s="21">
        <v>351</v>
      </c>
      <c r="D46" s="21">
        <f t="shared" si="0"/>
        <v>242.79999999999995</v>
      </c>
      <c r="E46" s="22">
        <v>2299.1</v>
      </c>
      <c r="F46" s="22">
        <v>2431.4699999999998</v>
      </c>
      <c r="G46" s="53">
        <f t="shared" si="1"/>
        <v>1397345.0159999998</v>
      </c>
      <c r="H46" s="53">
        <v>3514.8</v>
      </c>
      <c r="I46" s="53"/>
      <c r="J46" s="53">
        <v>464.3</v>
      </c>
      <c r="K46" s="53"/>
      <c r="L46" s="54">
        <v>1397345.0159999998</v>
      </c>
      <c r="M46" s="54">
        <v>0</v>
      </c>
      <c r="N46" s="54">
        <v>1397345.0159999998</v>
      </c>
      <c r="O46" s="54">
        <v>1285316.3600000001</v>
      </c>
      <c r="P46" s="54">
        <f t="shared" si="2"/>
        <v>112028.65599999973</v>
      </c>
      <c r="Q46" s="54">
        <v>0</v>
      </c>
      <c r="R46" s="54">
        <f t="shared" si="3"/>
        <v>112028.65599999973</v>
      </c>
    </row>
    <row r="47" spans="1:18" x14ac:dyDescent="0.25">
      <c r="A47" s="50" t="s">
        <v>399</v>
      </c>
      <c r="B47" s="21">
        <v>1367</v>
      </c>
      <c r="C47" s="21">
        <v>902</v>
      </c>
      <c r="D47" s="21">
        <f t="shared" si="0"/>
        <v>465</v>
      </c>
      <c r="E47" s="22">
        <v>2299.1</v>
      </c>
      <c r="F47" s="22">
        <v>2431.4699999999998</v>
      </c>
      <c r="G47" s="53">
        <f t="shared" si="1"/>
        <v>3204421.75</v>
      </c>
      <c r="H47" s="53">
        <v>7426.1</v>
      </c>
      <c r="I47" s="53">
        <v>61.9</v>
      </c>
      <c r="J47" s="53">
        <v>993.3</v>
      </c>
      <c r="K47" s="53">
        <v>218.4</v>
      </c>
      <c r="L47" s="54">
        <v>3167384.3612276237</v>
      </c>
      <c r="M47" s="54">
        <v>10635.765853214769</v>
      </c>
      <c r="N47" s="54">
        <v>3178020.1270808382</v>
      </c>
      <c r="O47" s="54">
        <v>2967957.6799999992</v>
      </c>
      <c r="P47" s="54">
        <f t="shared" si="2"/>
        <v>199426.68122762442</v>
      </c>
      <c r="Q47" s="54">
        <v>10635.765853214769</v>
      </c>
      <c r="R47" s="54">
        <f t="shared" si="3"/>
        <v>210062.44708083919</v>
      </c>
    </row>
    <row r="48" spans="1:18" x14ac:dyDescent="0.25">
      <c r="A48" s="50" t="s">
        <v>400</v>
      </c>
      <c r="B48" s="21">
        <v>1150.96</v>
      </c>
      <c r="C48" s="21">
        <v>766.96</v>
      </c>
      <c r="D48" s="21">
        <f t="shared" si="0"/>
        <v>384</v>
      </c>
      <c r="E48" s="22">
        <v>2299.1</v>
      </c>
      <c r="F48" s="22">
        <v>2431.4699999999998</v>
      </c>
      <c r="G48" s="53">
        <f t="shared" si="1"/>
        <v>2697002.216</v>
      </c>
      <c r="H48" s="53">
        <v>7812.6</v>
      </c>
      <c r="I48" s="53"/>
      <c r="J48" s="53">
        <v>1038.9000000000001</v>
      </c>
      <c r="K48" s="53"/>
      <c r="L48" s="54">
        <v>2697002.216</v>
      </c>
      <c r="M48" s="54">
        <v>0</v>
      </c>
      <c r="N48" s="54">
        <v>2697002.216</v>
      </c>
      <c r="O48" s="54">
        <v>2372098.6399999997</v>
      </c>
      <c r="P48" s="54">
        <f t="shared" si="2"/>
        <v>324903.57600000035</v>
      </c>
      <c r="Q48" s="54">
        <v>0</v>
      </c>
      <c r="R48" s="54">
        <f t="shared" si="3"/>
        <v>324903.57600000035</v>
      </c>
    </row>
    <row r="49" spans="1:18" x14ac:dyDescent="0.25">
      <c r="A49" s="50" t="s">
        <v>401</v>
      </c>
      <c r="B49" s="21">
        <v>569.01</v>
      </c>
      <c r="C49" s="21">
        <v>372.95400000000001</v>
      </c>
      <c r="D49" s="21">
        <f t="shared" si="0"/>
        <v>196.05599999999998</v>
      </c>
      <c r="E49" s="22">
        <v>2299.1</v>
      </c>
      <c r="F49" s="22">
        <v>2431.4699999999998</v>
      </c>
      <c r="G49" s="53">
        <f t="shared" si="1"/>
        <v>1334162.82372</v>
      </c>
      <c r="H49" s="53">
        <v>4590.8</v>
      </c>
      <c r="I49" s="53">
        <v>69.599999999999994</v>
      </c>
      <c r="J49" s="53">
        <v>416.5</v>
      </c>
      <c r="K49" s="53"/>
      <c r="L49" s="54">
        <v>1314237.981961586</v>
      </c>
      <c r="M49" s="54">
        <v>0</v>
      </c>
      <c r="N49" s="54">
        <v>1314237.981961586</v>
      </c>
      <c r="O49" s="54">
        <v>1166716.8499999996</v>
      </c>
      <c r="P49" s="54">
        <f t="shared" si="2"/>
        <v>147521.13196158642</v>
      </c>
      <c r="Q49" s="54">
        <v>0</v>
      </c>
      <c r="R49" s="54">
        <f t="shared" si="3"/>
        <v>147521.13196158642</v>
      </c>
    </row>
    <row r="50" spans="1:18" x14ac:dyDescent="0.25">
      <c r="A50" s="50" t="s">
        <v>402</v>
      </c>
      <c r="B50" s="21">
        <v>636</v>
      </c>
      <c r="C50" s="21">
        <v>435</v>
      </c>
      <c r="D50" s="21">
        <f t="shared" si="0"/>
        <v>201</v>
      </c>
      <c r="E50" s="22">
        <v>2299.1</v>
      </c>
      <c r="F50" s="22">
        <v>2431.4699999999998</v>
      </c>
      <c r="G50" s="53">
        <f t="shared" si="1"/>
        <v>1488833.97</v>
      </c>
      <c r="H50" s="53">
        <v>3997.2</v>
      </c>
      <c r="I50" s="53">
        <v>29.4</v>
      </c>
      <c r="J50" s="53">
        <v>444.3</v>
      </c>
      <c r="K50" s="53"/>
      <c r="L50" s="54">
        <v>1477963.3300759946</v>
      </c>
      <c r="M50" s="54">
        <v>0</v>
      </c>
      <c r="N50" s="54">
        <v>1477963.3300759946</v>
      </c>
      <c r="O50" s="54">
        <v>1319431.7800000003</v>
      </c>
      <c r="P50" s="54">
        <f t="shared" si="2"/>
        <v>158531.55007599434</v>
      </c>
      <c r="Q50" s="54">
        <v>0</v>
      </c>
      <c r="R50" s="54">
        <f t="shared" si="3"/>
        <v>158531.55007599434</v>
      </c>
    </row>
    <row r="51" spans="1:18" x14ac:dyDescent="0.25">
      <c r="A51" s="50" t="s">
        <v>403</v>
      </c>
      <c r="B51" s="21">
        <v>641</v>
      </c>
      <c r="C51" s="21">
        <v>411</v>
      </c>
      <c r="D51" s="21">
        <f t="shared" si="0"/>
        <v>230</v>
      </c>
      <c r="E51" s="22">
        <v>2299.1</v>
      </c>
      <c r="F51" s="22">
        <v>2431.4699999999998</v>
      </c>
      <c r="G51" s="53">
        <f t="shared" si="1"/>
        <v>1504168.2</v>
      </c>
      <c r="H51" s="53">
        <v>4779.7</v>
      </c>
      <c r="I51" s="53"/>
      <c r="J51" s="53">
        <v>514.79999999999995</v>
      </c>
      <c r="K51" s="53"/>
      <c r="L51" s="54">
        <v>1504168.2</v>
      </c>
      <c r="M51" s="54">
        <v>0</v>
      </c>
      <c r="N51" s="54">
        <v>1504168.2</v>
      </c>
      <c r="O51" s="54">
        <v>1344174.01</v>
      </c>
      <c r="P51" s="54">
        <f t="shared" si="2"/>
        <v>159994.18999999994</v>
      </c>
      <c r="Q51" s="54">
        <v>0</v>
      </c>
      <c r="R51" s="54">
        <f t="shared" si="3"/>
        <v>159994.18999999994</v>
      </c>
    </row>
    <row r="52" spans="1:18" x14ac:dyDescent="0.25">
      <c r="A52" s="50" t="s">
        <v>404</v>
      </c>
      <c r="B52" s="21">
        <v>552</v>
      </c>
      <c r="C52" s="21">
        <v>398</v>
      </c>
      <c r="D52" s="21">
        <f t="shared" si="0"/>
        <v>154</v>
      </c>
      <c r="E52" s="22">
        <v>2299.1</v>
      </c>
      <c r="F52" s="22">
        <v>2431.4699999999998</v>
      </c>
      <c r="G52" s="53">
        <f t="shared" si="1"/>
        <v>1289488.18</v>
      </c>
      <c r="H52" s="53">
        <v>4618.3</v>
      </c>
      <c r="I52" s="53">
        <v>78.3</v>
      </c>
      <c r="J52" s="53">
        <v>434.5</v>
      </c>
      <c r="K52" s="53"/>
      <c r="L52" s="54">
        <v>1267990.3039845848</v>
      </c>
      <c r="M52" s="54">
        <v>0</v>
      </c>
      <c r="N52" s="54">
        <v>1267990.3039845848</v>
      </c>
      <c r="O52" s="54">
        <v>1266716.6100000001</v>
      </c>
      <c r="P52" s="54">
        <f t="shared" si="2"/>
        <v>1273.69398458465</v>
      </c>
      <c r="Q52" s="54">
        <v>0</v>
      </c>
      <c r="R52" s="54">
        <f t="shared" si="3"/>
        <v>1273.69398458465</v>
      </c>
    </row>
    <row r="53" spans="1:18" x14ac:dyDescent="0.25">
      <c r="A53" s="50" t="s">
        <v>405</v>
      </c>
      <c r="B53" s="21">
        <v>550</v>
      </c>
      <c r="C53" s="21">
        <v>362</v>
      </c>
      <c r="D53" s="21">
        <f t="shared" si="0"/>
        <v>188</v>
      </c>
      <c r="E53" s="22">
        <v>2299.1</v>
      </c>
      <c r="F53" s="22">
        <v>2431.4699999999998</v>
      </c>
      <c r="G53" s="53">
        <f t="shared" si="1"/>
        <v>1289390.56</v>
      </c>
      <c r="H53" s="53">
        <v>3788.39</v>
      </c>
      <c r="I53" s="53">
        <v>175.4</v>
      </c>
      <c r="J53" s="53">
        <v>431.8</v>
      </c>
      <c r="K53" s="53"/>
      <c r="L53" s="54">
        <v>1232334.2819872899</v>
      </c>
      <c r="M53" s="54">
        <v>0</v>
      </c>
      <c r="N53" s="54">
        <v>1232334.2819872899</v>
      </c>
      <c r="O53" s="54">
        <v>1108110.0299999998</v>
      </c>
      <c r="P53" s="54">
        <f t="shared" si="2"/>
        <v>124224.2519872901</v>
      </c>
      <c r="Q53" s="54">
        <v>0</v>
      </c>
      <c r="R53" s="54">
        <f t="shared" si="3"/>
        <v>124224.2519872901</v>
      </c>
    </row>
    <row r="54" spans="1:18" x14ac:dyDescent="0.25">
      <c r="A54" s="50" t="s">
        <v>406</v>
      </c>
      <c r="B54" s="21">
        <v>601</v>
      </c>
      <c r="C54" s="21">
        <v>404</v>
      </c>
      <c r="D54" s="21">
        <f t="shared" si="0"/>
        <v>197</v>
      </c>
      <c r="E54" s="22">
        <v>2299.1</v>
      </c>
      <c r="F54" s="22">
        <v>2431.4699999999998</v>
      </c>
      <c r="G54" s="53">
        <f t="shared" si="1"/>
        <v>1407835.9899999998</v>
      </c>
      <c r="H54" s="53">
        <v>3829.9</v>
      </c>
      <c r="I54" s="53">
        <v>81.7</v>
      </c>
      <c r="J54" s="53">
        <v>434.8</v>
      </c>
      <c r="K54" s="53">
        <v>43.1</v>
      </c>
      <c r="L54" s="54">
        <v>1376928.2658929382</v>
      </c>
      <c r="M54" s="54">
        <v>1534.8842617775827</v>
      </c>
      <c r="N54" s="54">
        <v>1378463.1501547159</v>
      </c>
      <c r="O54" s="54">
        <v>1275959.68</v>
      </c>
      <c r="P54" s="54">
        <f t="shared" si="2"/>
        <v>100968.58589293831</v>
      </c>
      <c r="Q54" s="54">
        <v>1534.8842617775827</v>
      </c>
      <c r="R54" s="54">
        <f t="shared" si="3"/>
        <v>102503.47015471589</v>
      </c>
    </row>
    <row r="55" spans="1:18" x14ac:dyDescent="0.25">
      <c r="A55" s="50" t="s">
        <v>407</v>
      </c>
      <c r="B55" s="21">
        <v>610.75699999999995</v>
      </c>
      <c r="C55" s="21">
        <v>371</v>
      </c>
      <c r="D55" s="21">
        <f t="shared" si="0"/>
        <v>239.75699999999995</v>
      </c>
      <c r="E55" s="22">
        <v>2299.1</v>
      </c>
      <c r="F55" s="22">
        <v>2431.4699999999998</v>
      </c>
      <c r="G55" s="53">
        <f t="shared" si="1"/>
        <v>1435928.0527899996</v>
      </c>
      <c r="H55" s="53">
        <v>3968.5</v>
      </c>
      <c r="I55" s="53"/>
      <c r="J55" s="53">
        <v>430.4</v>
      </c>
      <c r="K55" s="53"/>
      <c r="L55" s="54">
        <v>1435928.0527899996</v>
      </c>
      <c r="M55" s="54">
        <v>0</v>
      </c>
      <c r="N55" s="54">
        <v>1435928.0527899996</v>
      </c>
      <c r="O55" s="54">
        <v>1241550.9100000001</v>
      </c>
      <c r="P55" s="54">
        <f t="shared" si="2"/>
        <v>194377.14278999949</v>
      </c>
      <c r="Q55" s="54">
        <v>0</v>
      </c>
      <c r="R55" s="54">
        <f t="shared" si="3"/>
        <v>194377.14278999949</v>
      </c>
    </row>
    <row r="56" spans="1:18" x14ac:dyDescent="0.25">
      <c r="A56" s="50" t="s">
        <v>408</v>
      </c>
      <c r="B56" s="21">
        <v>531</v>
      </c>
      <c r="C56" s="21">
        <v>342</v>
      </c>
      <c r="D56" s="21">
        <f t="shared" si="0"/>
        <v>189</v>
      </c>
      <c r="E56" s="22">
        <v>2299.1</v>
      </c>
      <c r="F56" s="22">
        <v>2431.4699999999998</v>
      </c>
      <c r="G56" s="53">
        <f t="shared" si="1"/>
        <v>1245840.0299999998</v>
      </c>
      <c r="H56" s="53">
        <v>4713.1499999999996</v>
      </c>
      <c r="I56" s="53"/>
      <c r="J56" s="53">
        <v>411.7</v>
      </c>
      <c r="K56" s="53"/>
      <c r="L56" s="54">
        <v>1245840.0299999998</v>
      </c>
      <c r="M56" s="54">
        <v>0</v>
      </c>
      <c r="N56" s="54">
        <v>1245840.0299999998</v>
      </c>
      <c r="O56" s="54">
        <v>1110569.2399999998</v>
      </c>
      <c r="P56" s="54">
        <f t="shared" si="2"/>
        <v>135270.79000000004</v>
      </c>
      <c r="Q56" s="54">
        <v>0</v>
      </c>
      <c r="R56" s="54">
        <f t="shared" si="3"/>
        <v>135270.79000000004</v>
      </c>
    </row>
    <row r="57" spans="1:18" x14ac:dyDescent="0.25">
      <c r="A57" s="50" t="s">
        <v>409</v>
      </c>
      <c r="B57" s="21">
        <v>543</v>
      </c>
      <c r="C57" s="21">
        <v>364</v>
      </c>
      <c r="D57" s="21">
        <f t="shared" si="0"/>
        <v>179</v>
      </c>
      <c r="E57" s="22">
        <v>2299.1</v>
      </c>
      <c r="F57" s="22">
        <v>2431.4699999999998</v>
      </c>
      <c r="G57" s="53">
        <f t="shared" si="1"/>
        <v>1272105.53</v>
      </c>
      <c r="H57" s="53">
        <v>3439.3</v>
      </c>
      <c r="I57" s="53"/>
      <c r="J57" s="53">
        <v>491.6</v>
      </c>
      <c r="K57" s="53">
        <v>64.099999999999994</v>
      </c>
      <c r="L57" s="54">
        <v>1269194.7369928197</v>
      </c>
      <c r="M57" s="54">
        <v>2910.7930071803421</v>
      </c>
      <c r="N57" s="54">
        <v>1272105.53</v>
      </c>
      <c r="O57" s="54">
        <v>1115789.6500000001</v>
      </c>
      <c r="P57" s="54">
        <f t="shared" si="2"/>
        <v>153405.08699281956</v>
      </c>
      <c r="Q57" s="54">
        <v>2910.7930071803421</v>
      </c>
      <c r="R57" s="54">
        <f t="shared" si="3"/>
        <v>156315.87999999989</v>
      </c>
    </row>
    <row r="58" spans="1:18" x14ac:dyDescent="0.25">
      <c r="A58" s="50" t="s">
        <v>410</v>
      </c>
      <c r="B58" s="21">
        <v>770</v>
      </c>
      <c r="C58" s="21">
        <v>509</v>
      </c>
      <c r="D58" s="21">
        <f t="shared" si="0"/>
        <v>261</v>
      </c>
      <c r="E58" s="22">
        <v>2299.1</v>
      </c>
      <c r="F58" s="22">
        <v>2431.4699999999998</v>
      </c>
      <c r="G58" s="53">
        <f t="shared" si="1"/>
        <v>1804855.5699999998</v>
      </c>
      <c r="H58" s="53">
        <v>5566.7</v>
      </c>
      <c r="I58" s="53"/>
      <c r="J58" s="53">
        <v>656.9</v>
      </c>
      <c r="K58" s="53"/>
      <c r="L58" s="54">
        <v>1804855.5699999998</v>
      </c>
      <c r="M58" s="54">
        <v>0</v>
      </c>
      <c r="N58" s="54">
        <v>1804855.5699999998</v>
      </c>
      <c r="O58" s="54">
        <v>1701016.7</v>
      </c>
      <c r="P58" s="54">
        <f t="shared" si="2"/>
        <v>103838.86999999988</v>
      </c>
      <c r="Q58" s="54">
        <v>0</v>
      </c>
      <c r="R58" s="54">
        <f t="shared" si="3"/>
        <v>103838.86999999988</v>
      </c>
    </row>
    <row r="59" spans="1:18" x14ac:dyDescent="0.25">
      <c r="A59" s="50" t="s">
        <v>411</v>
      </c>
      <c r="B59" s="21">
        <v>605</v>
      </c>
      <c r="C59" s="21">
        <v>426</v>
      </c>
      <c r="D59" s="21">
        <f t="shared" si="0"/>
        <v>179</v>
      </c>
      <c r="E59" s="22">
        <v>2299.1</v>
      </c>
      <c r="F59" s="22">
        <v>2431.4699999999998</v>
      </c>
      <c r="G59" s="53">
        <f t="shared" si="1"/>
        <v>1414649.73</v>
      </c>
      <c r="H59" s="53">
        <v>3384.06</v>
      </c>
      <c r="I59" s="53">
        <v>66.2</v>
      </c>
      <c r="J59" s="53">
        <v>501.3</v>
      </c>
      <c r="K59" s="53">
        <v>48.8</v>
      </c>
      <c r="L59" s="54">
        <v>1385052.0086683421</v>
      </c>
      <c r="M59" s="54">
        <v>2502.9171692480481</v>
      </c>
      <c r="N59" s="54">
        <v>1387554.9258375901</v>
      </c>
      <c r="O59" s="54">
        <v>1157693.05</v>
      </c>
      <c r="P59" s="54">
        <f t="shared" si="2"/>
        <v>227358.95866834209</v>
      </c>
      <c r="Q59" s="54">
        <v>2502.9171692480481</v>
      </c>
      <c r="R59" s="54">
        <f t="shared" si="3"/>
        <v>229861.87583759014</v>
      </c>
    </row>
    <row r="60" spans="1:18" x14ac:dyDescent="0.25">
      <c r="A60" s="50" t="s">
        <v>412</v>
      </c>
      <c r="B60" s="21">
        <v>528</v>
      </c>
      <c r="C60" s="21">
        <v>356</v>
      </c>
      <c r="D60" s="21">
        <f t="shared" si="0"/>
        <v>172</v>
      </c>
      <c r="E60" s="22">
        <v>2299.1</v>
      </c>
      <c r="F60" s="22">
        <v>2431.4699999999998</v>
      </c>
      <c r="G60" s="53">
        <f t="shared" si="1"/>
        <v>1236692.44</v>
      </c>
      <c r="H60" s="53">
        <v>3447.9</v>
      </c>
      <c r="I60" s="53"/>
      <c r="J60" s="53">
        <v>492.6</v>
      </c>
      <c r="K60" s="53">
        <v>47.5</v>
      </c>
      <c r="L60" s="54">
        <v>1234591.5587295657</v>
      </c>
      <c r="M60" s="54">
        <v>2100.8812704343013</v>
      </c>
      <c r="N60" s="54">
        <v>1236692.44</v>
      </c>
      <c r="O60" s="54">
        <v>1091841.8999999999</v>
      </c>
      <c r="P60" s="54">
        <f t="shared" si="2"/>
        <v>142749.6587295658</v>
      </c>
      <c r="Q60" s="54">
        <v>2100.8812704343013</v>
      </c>
      <c r="R60" s="54">
        <f t="shared" si="3"/>
        <v>144850.5400000001</v>
      </c>
    </row>
    <row r="61" spans="1:18" x14ac:dyDescent="0.25">
      <c r="A61" s="50" t="s">
        <v>413</v>
      </c>
      <c r="B61" s="21">
        <v>650</v>
      </c>
      <c r="C61" s="21">
        <v>442</v>
      </c>
      <c r="D61" s="21">
        <f t="shared" si="0"/>
        <v>208</v>
      </c>
      <c r="E61" s="22">
        <v>2299.1</v>
      </c>
      <c r="F61" s="22">
        <v>2431.4699999999998</v>
      </c>
      <c r="G61" s="53">
        <f t="shared" si="1"/>
        <v>1521947.96</v>
      </c>
      <c r="H61" s="53">
        <v>3951.7</v>
      </c>
      <c r="I61" s="53"/>
      <c r="J61" s="53">
        <v>456.7</v>
      </c>
      <c r="K61" s="53">
        <v>103</v>
      </c>
      <c r="L61" s="54">
        <v>1517942.7220879565</v>
      </c>
      <c r="M61" s="54">
        <v>4005.2379120434566</v>
      </c>
      <c r="N61" s="54">
        <v>1521947.96</v>
      </c>
      <c r="O61" s="54">
        <v>1417393.6600000004</v>
      </c>
      <c r="P61" s="54">
        <f t="shared" si="2"/>
        <v>100549.06208795612</v>
      </c>
      <c r="Q61" s="54">
        <v>4005.2379120434566</v>
      </c>
      <c r="R61" s="54">
        <f t="shared" si="3"/>
        <v>104554.29999999958</v>
      </c>
    </row>
    <row r="62" spans="1:18" x14ac:dyDescent="0.25">
      <c r="A62" s="50" t="s">
        <v>414</v>
      </c>
      <c r="B62" s="21">
        <v>1079.7700000000002</v>
      </c>
      <c r="C62" s="21">
        <v>752.74000000000012</v>
      </c>
      <c r="D62" s="21">
        <f t="shared" si="0"/>
        <v>327.03000000000009</v>
      </c>
      <c r="E62" s="22">
        <v>2299.1</v>
      </c>
      <c r="F62" s="22">
        <v>2431.4699999999998</v>
      </c>
      <c r="G62" s="53">
        <f t="shared" si="1"/>
        <v>2525788.1681000004</v>
      </c>
      <c r="H62" s="53">
        <v>7032.7</v>
      </c>
      <c r="I62" s="53"/>
      <c r="J62" s="53">
        <v>760.7</v>
      </c>
      <c r="K62" s="53">
        <v>106.6</v>
      </c>
      <c r="L62" s="54">
        <v>2522107.0059624803</v>
      </c>
      <c r="M62" s="54">
        <v>3681.1621375199938</v>
      </c>
      <c r="N62" s="54">
        <v>2525788.1681000004</v>
      </c>
      <c r="O62" s="54">
        <v>2401893.3199999998</v>
      </c>
      <c r="P62" s="54">
        <f t="shared" si="2"/>
        <v>120213.68596248049</v>
      </c>
      <c r="Q62" s="54">
        <v>3681.1621375199938</v>
      </c>
      <c r="R62" s="54">
        <f t="shared" si="3"/>
        <v>123894.84810000048</v>
      </c>
    </row>
    <row r="63" spans="1:18" x14ac:dyDescent="0.25">
      <c r="A63" s="50" t="s">
        <v>415</v>
      </c>
      <c r="B63" s="21">
        <v>506</v>
      </c>
      <c r="C63" s="21">
        <v>341</v>
      </c>
      <c r="D63" s="21">
        <f t="shared" si="0"/>
        <v>165</v>
      </c>
      <c r="E63" s="22">
        <v>2299.1</v>
      </c>
      <c r="F63" s="22">
        <v>2431.4699999999998</v>
      </c>
      <c r="G63" s="53">
        <f t="shared" si="1"/>
        <v>1185185.6499999999</v>
      </c>
      <c r="H63" s="53">
        <v>3433.9</v>
      </c>
      <c r="I63" s="53"/>
      <c r="J63" s="53">
        <v>499.9</v>
      </c>
      <c r="K63" s="53">
        <v>64.2</v>
      </c>
      <c r="L63" s="54">
        <v>1182421.5098908788</v>
      </c>
      <c r="M63" s="54">
        <v>2764.1401091211983</v>
      </c>
      <c r="N63" s="54">
        <v>1185185.6499999999</v>
      </c>
      <c r="O63" s="54">
        <v>1084758.1800000002</v>
      </c>
      <c r="P63" s="54">
        <f t="shared" si="2"/>
        <v>97663.329890878638</v>
      </c>
      <c r="Q63" s="54">
        <v>2764.1401091211983</v>
      </c>
      <c r="R63" s="54">
        <f t="shared" si="3"/>
        <v>100427.46999999984</v>
      </c>
    </row>
    <row r="64" spans="1:18" x14ac:dyDescent="0.25">
      <c r="A64" s="50" t="s">
        <v>416</v>
      </c>
      <c r="B64" s="21">
        <v>507</v>
      </c>
      <c r="C64" s="21">
        <v>339</v>
      </c>
      <c r="D64" s="21">
        <f t="shared" si="0"/>
        <v>168</v>
      </c>
      <c r="E64" s="22">
        <v>2299.1</v>
      </c>
      <c r="F64" s="22">
        <v>2431.4699999999998</v>
      </c>
      <c r="G64" s="53">
        <f t="shared" si="1"/>
        <v>1187881.8599999999</v>
      </c>
      <c r="H64" s="53">
        <v>3531.4</v>
      </c>
      <c r="I64" s="53"/>
      <c r="J64" s="53">
        <v>499.2</v>
      </c>
      <c r="K64" s="53"/>
      <c r="L64" s="54">
        <v>1187881.8599999999</v>
      </c>
      <c r="M64" s="54">
        <v>0</v>
      </c>
      <c r="N64" s="54">
        <v>1187881.8599999999</v>
      </c>
      <c r="O64" s="54">
        <v>1021180.9</v>
      </c>
      <c r="P64" s="54">
        <f t="shared" si="2"/>
        <v>166700.95999999985</v>
      </c>
      <c r="Q64" s="54">
        <v>0</v>
      </c>
      <c r="R64" s="54">
        <f t="shared" si="3"/>
        <v>166700.95999999985</v>
      </c>
    </row>
    <row r="65" spans="1:18" x14ac:dyDescent="0.25">
      <c r="A65" s="50" t="s">
        <v>417</v>
      </c>
      <c r="B65" s="21">
        <v>855.61999999999989</v>
      </c>
      <c r="C65" s="21">
        <v>572.2299999999999</v>
      </c>
      <c r="D65" s="21">
        <f t="shared" si="0"/>
        <v>283.39</v>
      </c>
      <c r="E65" s="22">
        <v>2299.1</v>
      </c>
      <c r="F65" s="22">
        <v>2431.4699999999998</v>
      </c>
      <c r="G65" s="53">
        <f t="shared" si="1"/>
        <v>2004668.2762999996</v>
      </c>
      <c r="H65" s="53">
        <v>5815.2</v>
      </c>
      <c r="I65" s="53"/>
      <c r="J65" s="53">
        <v>780</v>
      </c>
      <c r="K65" s="53">
        <v>63.8</v>
      </c>
      <c r="L65" s="54">
        <v>2002095.3557904242</v>
      </c>
      <c r="M65" s="54">
        <v>2572.9205095753487</v>
      </c>
      <c r="N65" s="54">
        <v>2004668.2762999996</v>
      </c>
      <c r="O65" s="54">
        <v>1995832.9099999997</v>
      </c>
      <c r="P65" s="54">
        <f t="shared" si="2"/>
        <v>6262.4457904244773</v>
      </c>
      <c r="Q65" s="54">
        <v>2572.9205095753487</v>
      </c>
      <c r="R65" s="54">
        <f t="shared" si="3"/>
        <v>8835.3662999998269</v>
      </c>
    </row>
    <row r="66" spans="1:18" x14ac:dyDescent="0.25">
      <c r="A66" s="50" t="s">
        <v>418</v>
      </c>
      <c r="B66" s="21">
        <v>1162.7</v>
      </c>
      <c r="C66" s="21">
        <v>838.5</v>
      </c>
      <c r="D66" s="21">
        <f t="shared" si="0"/>
        <v>324.20000000000005</v>
      </c>
      <c r="E66" s="22">
        <v>2299.1</v>
      </c>
      <c r="F66" s="22">
        <v>2431.4699999999998</v>
      </c>
      <c r="G66" s="53">
        <f t="shared" si="1"/>
        <v>2716077.9239999996</v>
      </c>
      <c r="H66" s="53">
        <v>7777.2</v>
      </c>
      <c r="I66" s="53"/>
      <c r="J66" s="53">
        <v>894</v>
      </c>
      <c r="K66" s="53"/>
      <c r="L66" s="54">
        <v>2716077.9239999996</v>
      </c>
      <c r="M66" s="54">
        <v>0</v>
      </c>
      <c r="N66" s="54">
        <v>2716077.9239999996</v>
      </c>
      <c r="O66" s="54">
        <v>3092203.9000000008</v>
      </c>
      <c r="P66" s="54">
        <f t="shared" si="2"/>
        <v>-376125.97600000119</v>
      </c>
      <c r="Q66" s="54">
        <v>0</v>
      </c>
      <c r="R66" s="54">
        <f t="shared" si="3"/>
        <v>-376125.97600000119</v>
      </c>
    </row>
    <row r="67" spans="1:18" x14ac:dyDescent="0.25">
      <c r="A67" s="50" t="s">
        <v>419</v>
      </c>
      <c r="B67" s="21">
        <v>840</v>
      </c>
      <c r="C67" s="21">
        <v>567</v>
      </c>
      <c r="D67" s="21">
        <f t="shared" si="0"/>
        <v>273</v>
      </c>
      <c r="E67" s="22">
        <v>2299.1</v>
      </c>
      <c r="F67" s="22">
        <v>2431.4699999999998</v>
      </c>
      <c r="G67" s="53">
        <f t="shared" si="1"/>
        <v>1967381.0099999998</v>
      </c>
      <c r="H67" s="53">
        <v>5443.2</v>
      </c>
      <c r="I67" s="53">
        <v>51.8</v>
      </c>
      <c r="J67" s="53">
        <v>705.8</v>
      </c>
      <c r="K67" s="53">
        <v>327.8</v>
      </c>
      <c r="L67" s="54">
        <v>1936347.1938571166</v>
      </c>
      <c r="M67" s="54">
        <v>12606.64377335817</v>
      </c>
      <c r="N67" s="54">
        <v>1948953.8376304747</v>
      </c>
      <c r="O67" s="54">
        <v>1766255.4200000002</v>
      </c>
      <c r="P67" s="54">
        <f t="shared" si="2"/>
        <v>170091.77385711647</v>
      </c>
      <c r="Q67" s="54">
        <v>12606.64377335817</v>
      </c>
      <c r="R67" s="54">
        <f t="shared" si="3"/>
        <v>182698.41763047464</v>
      </c>
    </row>
    <row r="68" spans="1:18" x14ac:dyDescent="0.25">
      <c r="A68" s="50" t="s">
        <v>420</v>
      </c>
      <c r="B68" s="21">
        <v>919.86999999999989</v>
      </c>
      <c r="C68" s="21">
        <v>590.04999999999995</v>
      </c>
      <c r="D68" s="21">
        <f t="shared" si="0"/>
        <v>329.81999999999994</v>
      </c>
      <c r="E68" s="22">
        <v>2299.1</v>
      </c>
      <c r="F68" s="22">
        <v>2431.4699999999998</v>
      </c>
      <c r="G68" s="53">
        <f t="shared" si="1"/>
        <v>2158531.3903999995</v>
      </c>
      <c r="H68" s="53">
        <v>6269</v>
      </c>
      <c r="I68" s="53"/>
      <c r="J68" s="53">
        <v>811.3</v>
      </c>
      <c r="K68" s="53"/>
      <c r="L68" s="54">
        <v>2158531.3903999995</v>
      </c>
      <c r="M68" s="54">
        <v>0</v>
      </c>
      <c r="N68" s="54">
        <v>2158531.3903999995</v>
      </c>
      <c r="O68" s="54">
        <v>2040007.8900000006</v>
      </c>
      <c r="P68" s="54">
        <f t="shared" si="2"/>
        <v>118523.50039999885</v>
      </c>
      <c r="Q68" s="54">
        <v>0</v>
      </c>
      <c r="R68" s="54">
        <f t="shared" si="3"/>
        <v>118523.50039999885</v>
      </c>
    </row>
    <row r="69" spans="1:18" x14ac:dyDescent="0.25">
      <c r="A69" s="50" t="s">
        <v>421</v>
      </c>
      <c r="B69" s="21">
        <v>516</v>
      </c>
      <c r="C69" s="21">
        <v>349.29999999999995</v>
      </c>
      <c r="D69" s="21">
        <f t="shared" si="0"/>
        <v>166.70000000000005</v>
      </c>
      <c r="E69" s="22">
        <v>2299.1</v>
      </c>
      <c r="F69" s="22">
        <v>2431.4699999999998</v>
      </c>
      <c r="G69" s="53">
        <f t="shared" si="1"/>
        <v>1208401.679</v>
      </c>
      <c r="H69" s="53">
        <v>2479.8200000000002</v>
      </c>
      <c r="I69" s="53">
        <v>643.79999999999995</v>
      </c>
      <c r="J69" s="53">
        <v>252</v>
      </c>
      <c r="K69" s="53">
        <v>73.3</v>
      </c>
      <c r="L69" s="54">
        <v>957699.54070347175</v>
      </c>
      <c r="M69" s="54">
        <v>2068.3808847424157</v>
      </c>
      <c r="N69" s="54">
        <v>959767.92158821411</v>
      </c>
      <c r="O69" s="54">
        <v>847526.05999999982</v>
      </c>
      <c r="P69" s="54">
        <f t="shared" si="2"/>
        <v>110173.48070347193</v>
      </c>
      <c r="Q69" s="54">
        <v>2068.3808847424157</v>
      </c>
      <c r="R69" s="54">
        <f t="shared" si="3"/>
        <v>112241.86158821435</v>
      </c>
    </row>
    <row r="70" spans="1:18" x14ac:dyDescent="0.25">
      <c r="A70" s="50" t="s">
        <v>422</v>
      </c>
      <c r="B70" s="21">
        <v>878.00900000000001</v>
      </c>
      <c r="C70" s="21">
        <v>502.77500000000003</v>
      </c>
      <c r="D70" s="21">
        <f t="shared" ref="D70:D133" si="4">B70-C70</f>
        <v>375.23399999999998</v>
      </c>
      <c r="E70" s="22">
        <v>2299.1</v>
      </c>
      <c r="F70" s="22">
        <v>2431.4699999999998</v>
      </c>
      <c r="G70" s="53">
        <f t="shared" ref="G70:G133" si="5">C70*E70+D70*F70</f>
        <v>2068300.2164799999</v>
      </c>
      <c r="H70" s="53">
        <v>5809</v>
      </c>
      <c r="I70" s="53"/>
      <c r="J70" s="53">
        <v>704.37</v>
      </c>
      <c r="K70" s="53">
        <v>51.7</v>
      </c>
      <c r="L70" s="54">
        <v>2066327.1136002257</v>
      </c>
      <c r="M70" s="54">
        <v>1973.1028797742811</v>
      </c>
      <c r="N70" s="54">
        <v>2068300.2164799999</v>
      </c>
      <c r="O70" s="54">
        <v>1868688.1</v>
      </c>
      <c r="P70" s="54">
        <f t="shared" ref="P70:P133" si="6">L70-O70</f>
        <v>197639.01360022556</v>
      </c>
      <c r="Q70" s="54">
        <v>1973.1028797742811</v>
      </c>
      <c r="R70" s="54">
        <f t="shared" ref="R70:R133" si="7">P70+Q70</f>
        <v>199612.11647999985</v>
      </c>
    </row>
    <row r="71" spans="1:18" x14ac:dyDescent="0.25">
      <c r="A71" s="50" t="s">
        <v>423</v>
      </c>
      <c r="B71" s="21">
        <v>1120.057</v>
      </c>
      <c r="C71" s="21">
        <v>665.5</v>
      </c>
      <c r="D71" s="21">
        <f t="shared" si="4"/>
        <v>454.55700000000002</v>
      </c>
      <c r="E71" s="22">
        <v>2299.1</v>
      </c>
      <c r="F71" s="22">
        <v>2431.4699999999998</v>
      </c>
      <c r="G71" s="53">
        <f t="shared" si="5"/>
        <v>2635292.7587900003</v>
      </c>
      <c r="H71" s="53">
        <v>5819.2</v>
      </c>
      <c r="I71" s="53"/>
      <c r="J71" s="53">
        <v>660.5</v>
      </c>
      <c r="K71" s="53"/>
      <c r="L71" s="54">
        <v>2635292.7587900003</v>
      </c>
      <c r="M71" s="54">
        <v>0</v>
      </c>
      <c r="N71" s="54">
        <v>2635292.7587900003</v>
      </c>
      <c r="O71" s="54">
        <v>2011096.1199999996</v>
      </c>
      <c r="P71" s="54">
        <f t="shared" si="6"/>
        <v>624196.6387900007</v>
      </c>
      <c r="Q71" s="54">
        <v>0</v>
      </c>
      <c r="R71" s="54">
        <f t="shared" si="7"/>
        <v>624196.6387900007</v>
      </c>
    </row>
    <row r="72" spans="1:18" x14ac:dyDescent="0.25">
      <c r="A72" s="50" t="s">
        <v>424</v>
      </c>
      <c r="B72" s="21">
        <v>1981.6</v>
      </c>
      <c r="C72" s="21">
        <v>1311.84</v>
      </c>
      <c r="D72" s="21">
        <f t="shared" si="4"/>
        <v>669.76</v>
      </c>
      <c r="E72" s="22">
        <v>2299.1</v>
      </c>
      <c r="F72" s="22">
        <v>2431.4699999999998</v>
      </c>
      <c r="G72" s="53">
        <f t="shared" si="5"/>
        <v>4644552.6911999993</v>
      </c>
      <c r="H72" s="53">
        <v>13765.1</v>
      </c>
      <c r="I72" s="53">
        <v>379.9</v>
      </c>
      <c r="J72" s="53">
        <v>1965.8</v>
      </c>
      <c r="K72" s="53">
        <v>78.099999999999994</v>
      </c>
      <c r="L72" s="54">
        <v>4516783.0968935266</v>
      </c>
      <c r="M72" s="54">
        <v>3111.8803407300675</v>
      </c>
      <c r="N72" s="54">
        <v>4519894.9772342565</v>
      </c>
      <c r="O72" s="54">
        <v>4130850.4500000007</v>
      </c>
      <c r="P72" s="54">
        <f t="shared" si="6"/>
        <v>385932.64689352596</v>
      </c>
      <c r="Q72" s="54">
        <v>3111.8803407300675</v>
      </c>
      <c r="R72" s="54">
        <f t="shared" si="7"/>
        <v>389044.52723425603</v>
      </c>
    </row>
    <row r="73" spans="1:18" x14ac:dyDescent="0.25">
      <c r="A73" s="50" t="s">
        <v>425</v>
      </c>
      <c r="B73" s="21">
        <v>922</v>
      </c>
      <c r="C73" s="21">
        <v>604</v>
      </c>
      <c r="D73" s="21">
        <f t="shared" si="4"/>
        <v>318</v>
      </c>
      <c r="E73" s="22">
        <v>2299.1</v>
      </c>
      <c r="F73" s="22">
        <v>2431.4699999999998</v>
      </c>
      <c r="G73" s="53">
        <f t="shared" si="5"/>
        <v>2161863.86</v>
      </c>
      <c r="H73" s="53">
        <v>5369.91</v>
      </c>
      <c r="I73" s="53">
        <v>374.5</v>
      </c>
      <c r="J73" s="53">
        <v>515</v>
      </c>
      <c r="K73" s="53">
        <v>424.1</v>
      </c>
      <c r="L73" s="54">
        <v>2009491.9840640298</v>
      </c>
      <c r="M73" s="54">
        <v>12228.978190574246</v>
      </c>
      <c r="N73" s="54">
        <v>2021720.9622546041</v>
      </c>
      <c r="O73" s="54">
        <v>1943100.1600000006</v>
      </c>
      <c r="P73" s="54">
        <f t="shared" si="6"/>
        <v>66391.824064029148</v>
      </c>
      <c r="Q73" s="54">
        <v>12228.978190574246</v>
      </c>
      <c r="R73" s="54">
        <f t="shared" si="7"/>
        <v>78620.80225460339</v>
      </c>
    </row>
    <row r="74" spans="1:18" x14ac:dyDescent="0.25">
      <c r="A74" s="50" t="s">
        <v>426</v>
      </c>
      <c r="B74" s="21">
        <v>1074</v>
      </c>
      <c r="C74" s="21">
        <v>712</v>
      </c>
      <c r="D74" s="21">
        <f t="shared" si="4"/>
        <v>362</v>
      </c>
      <c r="E74" s="22">
        <v>2299.1</v>
      </c>
      <c r="F74" s="22">
        <v>2431.4699999999998</v>
      </c>
      <c r="G74" s="53">
        <f t="shared" si="5"/>
        <v>2517151.34</v>
      </c>
      <c r="H74" s="53">
        <v>7084.1</v>
      </c>
      <c r="I74" s="53">
        <v>33.6</v>
      </c>
      <c r="J74" s="53">
        <v>624.70000000000005</v>
      </c>
      <c r="K74" s="53"/>
      <c r="L74" s="54">
        <v>2505268.8098253645</v>
      </c>
      <c r="M74" s="54">
        <v>0</v>
      </c>
      <c r="N74" s="54">
        <v>2505268.8098253645</v>
      </c>
      <c r="O74" s="54">
        <v>2284619.33</v>
      </c>
      <c r="P74" s="54">
        <f t="shared" si="6"/>
        <v>220649.47982536443</v>
      </c>
      <c r="Q74" s="54">
        <v>0</v>
      </c>
      <c r="R74" s="54">
        <f t="shared" si="7"/>
        <v>220649.47982536443</v>
      </c>
    </row>
    <row r="75" spans="1:18" x14ac:dyDescent="0.25">
      <c r="A75" s="50" t="s">
        <v>427</v>
      </c>
      <c r="B75" s="21">
        <v>1102</v>
      </c>
      <c r="C75" s="21">
        <v>740</v>
      </c>
      <c r="D75" s="21">
        <f t="shared" si="4"/>
        <v>362</v>
      </c>
      <c r="E75" s="22">
        <v>2299.1</v>
      </c>
      <c r="F75" s="22">
        <v>2431.4699999999998</v>
      </c>
      <c r="G75" s="53">
        <f t="shared" si="5"/>
        <v>2581526.1399999997</v>
      </c>
      <c r="H75" s="53">
        <v>7154.34</v>
      </c>
      <c r="I75" s="53"/>
      <c r="J75" s="53">
        <v>622.1</v>
      </c>
      <c r="K75" s="53"/>
      <c r="L75" s="54">
        <v>2581526.1399999997</v>
      </c>
      <c r="M75" s="54">
        <v>0</v>
      </c>
      <c r="N75" s="54">
        <v>2581526.1399999997</v>
      </c>
      <c r="O75" s="54">
        <v>2303828.9699999997</v>
      </c>
      <c r="P75" s="54">
        <f t="shared" si="6"/>
        <v>277697.16999999993</v>
      </c>
      <c r="Q75" s="54">
        <v>0</v>
      </c>
      <c r="R75" s="54">
        <f t="shared" si="7"/>
        <v>277697.16999999993</v>
      </c>
    </row>
    <row r="76" spans="1:18" x14ac:dyDescent="0.25">
      <c r="A76" s="50" t="s">
        <v>428</v>
      </c>
      <c r="B76" s="21">
        <v>546</v>
      </c>
      <c r="C76" s="21">
        <v>363</v>
      </c>
      <c r="D76" s="21">
        <f t="shared" si="4"/>
        <v>183</v>
      </c>
      <c r="E76" s="22">
        <v>2299.1</v>
      </c>
      <c r="F76" s="22">
        <v>2431.4699999999998</v>
      </c>
      <c r="G76" s="53">
        <f t="shared" si="5"/>
        <v>1279532.3099999998</v>
      </c>
      <c r="H76" s="53">
        <v>3864.3</v>
      </c>
      <c r="I76" s="53"/>
      <c r="J76" s="53">
        <v>478.4</v>
      </c>
      <c r="K76" s="53"/>
      <c r="L76" s="54">
        <v>1279532.3099999998</v>
      </c>
      <c r="M76" s="54">
        <v>0</v>
      </c>
      <c r="N76" s="54">
        <v>1279532.3099999998</v>
      </c>
      <c r="O76" s="54">
        <v>1147879.07</v>
      </c>
      <c r="P76" s="54">
        <f t="shared" si="6"/>
        <v>131653.23999999976</v>
      </c>
      <c r="Q76" s="54">
        <v>0</v>
      </c>
      <c r="R76" s="54">
        <f t="shared" si="7"/>
        <v>131653.23999999976</v>
      </c>
    </row>
    <row r="77" spans="1:18" x14ac:dyDescent="0.25">
      <c r="A77" s="50" t="s">
        <v>429</v>
      </c>
      <c r="B77" s="21">
        <v>517</v>
      </c>
      <c r="C77" s="21">
        <v>340</v>
      </c>
      <c r="D77" s="21">
        <f t="shared" si="4"/>
        <v>177</v>
      </c>
      <c r="E77" s="22">
        <v>2299.1</v>
      </c>
      <c r="F77" s="22">
        <v>2431.4699999999998</v>
      </c>
      <c r="G77" s="53">
        <f t="shared" si="5"/>
        <v>1212064.19</v>
      </c>
      <c r="H77" s="53">
        <v>3867.2</v>
      </c>
      <c r="I77" s="53"/>
      <c r="J77" s="53">
        <v>474.9</v>
      </c>
      <c r="K77" s="53"/>
      <c r="L77" s="54">
        <v>1212064.19</v>
      </c>
      <c r="M77" s="54">
        <v>0</v>
      </c>
      <c r="N77" s="54">
        <v>1212064.19</v>
      </c>
      <c r="O77" s="54">
        <v>1094662.3899999997</v>
      </c>
      <c r="P77" s="54">
        <f t="shared" si="6"/>
        <v>117401.80000000028</v>
      </c>
      <c r="Q77" s="54">
        <v>0</v>
      </c>
      <c r="R77" s="54">
        <f t="shared" si="7"/>
        <v>117401.80000000028</v>
      </c>
    </row>
    <row r="78" spans="1:18" x14ac:dyDescent="0.25">
      <c r="A78" s="50" t="s">
        <v>430</v>
      </c>
      <c r="B78" s="21">
        <v>580</v>
      </c>
      <c r="C78" s="21">
        <v>385</v>
      </c>
      <c r="D78" s="21">
        <f t="shared" si="4"/>
        <v>195</v>
      </c>
      <c r="E78" s="22">
        <v>2299.1</v>
      </c>
      <c r="F78" s="22">
        <v>2431.4699999999998</v>
      </c>
      <c r="G78" s="53">
        <f t="shared" si="5"/>
        <v>1359290.15</v>
      </c>
      <c r="H78" s="53">
        <v>3869.1</v>
      </c>
      <c r="I78" s="53"/>
      <c r="J78" s="53">
        <v>474.6</v>
      </c>
      <c r="K78" s="53"/>
      <c r="L78" s="54">
        <v>1359290.15</v>
      </c>
      <c r="M78" s="54">
        <v>0</v>
      </c>
      <c r="N78" s="54">
        <v>1359290.15</v>
      </c>
      <c r="O78" s="54">
        <v>1240682.3200000003</v>
      </c>
      <c r="P78" s="54">
        <f t="shared" si="6"/>
        <v>118607.82999999961</v>
      </c>
      <c r="Q78" s="54">
        <v>0</v>
      </c>
      <c r="R78" s="54">
        <f t="shared" si="7"/>
        <v>118607.82999999961</v>
      </c>
    </row>
    <row r="79" spans="1:18" x14ac:dyDescent="0.25">
      <c r="A79" s="50" t="s">
        <v>431</v>
      </c>
      <c r="B79" s="21">
        <v>1105</v>
      </c>
      <c r="C79" s="21">
        <v>750</v>
      </c>
      <c r="D79" s="21">
        <f t="shared" si="4"/>
        <v>355</v>
      </c>
      <c r="E79" s="22">
        <v>2299.1</v>
      </c>
      <c r="F79" s="22">
        <v>2431.4699999999998</v>
      </c>
      <c r="G79" s="53">
        <f t="shared" si="5"/>
        <v>2587496.85</v>
      </c>
      <c r="H79" s="53">
        <v>6811.9</v>
      </c>
      <c r="I79" s="53">
        <v>121</v>
      </c>
      <c r="J79" s="53">
        <v>961.1</v>
      </c>
      <c r="K79" s="53">
        <v>42.5</v>
      </c>
      <c r="L79" s="54">
        <v>2540451.3065001937</v>
      </c>
      <c r="M79" s="54">
        <v>1919.4247830718045</v>
      </c>
      <c r="N79" s="54">
        <v>2542370.7312832656</v>
      </c>
      <c r="O79" s="54">
        <v>2280122.96</v>
      </c>
      <c r="P79" s="54">
        <f t="shared" si="6"/>
        <v>260328.3465001937</v>
      </c>
      <c r="Q79" s="54">
        <v>1919.4247830718045</v>
      </c>
      <c r="R79" s="54">
        <f t="shared" si="7"/>
        <v>262247.77128326549</v>
      </c>
    </row>
    <row r="80" spans="1:18" x14ac:dyDescent="0.25">
      <c r="A80" s="50" t="s">
        <v>432</v>
      </c>
      <c r="B80" s="21">
        <v>53</v>
      </c>
      <c r="C80" s="21">
        <v>32</v>
      </c>
      <c r="D80" s="21">
        <f t="shared" si="4"/>
        <v>21</v>
      </c>
      <c r="E80" s="22">
        <v>2299.1</v>
      </c>
      <c r="F80" s="22">
        <v>2431.4699999999998</v>
      </c>
      <c r="G80" s="53">
        <f t="shared" si="5"/>
        <v>124632.06999999999</v>
      </c>
      <c r="H80" s="53">
        <v>248.1</v>
      </c>
      <c r="I80" s="53"/>
      <c r="J80" s="53">
        <v>21.7</v>
      </c>
      <c r="K80" s="53">
        <v>39.4</v>
      </c>
      <c r="L80" s="54">
        <v>123258.32549091306</v>
      </c>
      <c r="M80" s="54">
        <v>1373.7445090869246</v>
      </c>
      <c r="N80" s="54">
        <v>124632.06999999999</v>
      </c>
      <c r="O80" s="54">
        <v>118131.98999999998</v>
      </c>
      <c r="P80" s="54">
        <f t="shared" si="6"/>
        <v>5126.3354909130867</v>
      </c>
      <c r="Q80" s="54">
        <v>1373.7445090869246</v>
      </c>
      <c r="R80" s="54">
        <f t="shared" si="7"/>
        <v>6500.0800000000108</v>
      </c>
    </row>
    <row r="81" spans="1:18" x14ac:dyDescent="0.25">
      <c r="A81" s="50" t="s">
        <v>433</v>
      </c>
      <c r="B81" s="21">
        <v>1077</v>
      </c>
      <c r="C81" s="21">
        <v>730</v>
      </c>
      <c r="D81" s="21">
        <f t="shared" si="4"/>
        <v>347</v>
      </c>
      <c r="E81" s="22">
        <v>2299.1</v>
      </c>
      <c r="F81" s="22">
        <v>2431.4699999999998</v>
      </c>
      <c r="G81" s="53">
        <f t="shared" si="5"/>
        <v>2522063.09</v>
      </c>
      <c r="H81" s="53">
        <v>7780.6</v>
      </c>
      <c r="I81" s="53"/>
      <c r="J81" s="53">
        <v>785.2</v>
      </c>
      <c r="K81" s="53">
        <v>97.9</v>
      </c>
      <c r="L81" s="54">
        <v>2519190.2763228621</v>
      </c>
      <c r="M81" s="54">
        <v>2872.8136771376539</v>
      </c>
      <c r="N81" s="54">
        <v>2522063.09</v>
      </c>
      <c r="O81" s="54">
        <v>2323093.2999999998</v>
      </c>
      <c r="P81" s="54">
        <f t="shared" si="6"/>
        <v>196096.97632286232</v>
      </c>
      <c r="Q81" s="54">
        <v>2872.8136771376539</v>
      </c>
      <c r="R81" s="54">
        <f t="shared" si="7"/>
        <v>198969.78999999998</v>
      </c>
    </row>
    <row r="82" spans="1:18" x14ac:dyDescent="0.25">
      <c r="A82" s="50" t="s">
        <v>434</v>
      </c>
      <c r="B82" s="21">
        <v>1049</v>
      </c>
      <c r="C82" s="21">
        <v>703</v>
      </c>
      <c r="D82" s="21">
        <f t="shared" si="4"/>
        <v>346</v>
      </c>
      <c r="E82" s="22">
        <v>2299.1</v>
      </c>
      <c r="F82" s="22">
        <v>2431.4699999999998</v>
      </c>
      <c r="G82" s="53">
        <f t="shared" si="5"/>
        <v>2457555.92</v>
      </c>
      <c r="H82" s="53">
        <v>7824.2</v>
      </c>
      <c r="I82" s="53"/>
      <c r="J82" s="53">
        <v>884.3</v>
      </c>
      <c r="K82" s="53">
        <v>48.6</v>
      </c>
      <c r="L82" s="54">
        <v>2456015.4021743531</v>
      </c>
      <c r="M82" s="54">
        <v>1540.5178256469044</v>
      </c>
      <c r="N82" s="54">
        <v>2457555.92</v>
      </c>
      <c r="O82" s="54">
        <v>2185912.56</v>
      </c>
      <c r="P82" s="54">
        <f t="shared" si="6"/>
        <v>270102.84217435308</v>
      </c>
      <c r="Q82" s="54">
        <v>1540.5178256469044</v>
      </c>
      <c r="R82" s="54">
        <f t="shared" si="7"/>
        <v>271643.36</v>
      </c>
    </row>
    <row r="83" spans="1:18" x14ac:dyDescent="0.25">
      <c r="A83" s="50" t="s">
        <v>435</v>
      </c>
      <c r="B83" s="21">
        <v>1111</v>
      </c>
      <c r="C83" s="21">
        <v>750</v>
      </c>
      <c r="D83" s="21">
        <f t="shared" si="4"/>
        <v>361</v>
      </c>
      <c r="E83" s="22">
        <v>2299.1</v>
      </c>
      <c r="F83" s="22">
        <v>2431.4699999999998</v>
      </c>
      <c r="G83" s="53">
        <f t="shared" si="5"/>
        <v>2602085.67</v>
      </c>
      <c r="H83" s="53">
        <v>6889.2</v>
      </c>
      <c r="I83" s="53"/>
      <c r="J83" s="53">
        <v>955.3</v>
      </c>
      <c r="K83" s="53"/>
      <c r="L83" s="54">
        <v>2602085.67</v>
      </c>
      <c r="M83" s="54">
        <v>0</v>
      </c>
      <c r="N83" s="54">
        <v>2602085.67</v>
      </c>
      <c r="O83" s="54">
        <v>2510507.6600000006</v>
      </c>
      <c r="P83" s="54">
        <f t="shared" si="6"/>
        <v>91578.009999999311</v>
      </c>
      <c r="Q83" s="54">
        <v>0</v>
      </c>
      <c r="R83" s="54">
        <f t="shared" si="7"/>
        <v>91578.009999999311</v>
      </c>
    </row>
    <row r="84" spans="1:18" x14ac:dyDescent="0.25">
      <c r="A84" s="50" t="s">
        <v>436</v>
      </c>
      <c r="B84" s="21">
        <v>752</v>
      </c>
      <c r="C84" s="21">
        <v>525</v>
      </c>
      <c r="D84" s="21">
        <f t="shared" si="4"/>
        <v>227</v>
      </c>
      <c r="E84" s="22">
        <v>2299.1</v>
      </c>
      <c r="F84" s="22">
        <v>2431.4699999999998</v>
      </c>
      <c r="G84" s="53">
        <f t="shared" si="5"/>
        <v>1758971.19</v>
      </c>
      <c r="H84" s="53">
        <v>4112.6000000000004</v>
      </c>
      <c r="I84" s="53"/>
      <c r="J84" s="53">
        <v>398.6</v>
      </c>
      <c r="K84" s="53">
        <v>92.2</v>
      </c>
      <c r="L84" s="54">
        <v>1749696.3722286485</v>
      </c>
      <c r="M84" s="54">
        <v>3276.3915652053483</v>
      </c>
      <c r="N84" s="54">
        <v>1752972.7637938538</v>
      </c>
      <c r="O84" s="54">
        <v>1782813.31</v>
      </c>
      <c r="P84" s="54">
        <f t="shared" si="6"/>
        <v>-33116.937771351542</v>
      </c>
      <c r="Q84" s="54">
        <v>3276.3915652053483</v>
      </c>
      <c r="R84" s="54">
        <f t="shared" si="7"/>
        <v>-29840.546206146195</v>
      </c>
    </row>
    <row r="85" spans="1:18" x14ac:dyDescent="0.25">
      <c r="A85" s="50" t="s">
        <v>437</v>
      </c>
      <c r="B85" s="21">
        <v>1058</v>
      </c>
      <c r="C85" s="21">
        <v>713</v>
      </c>
      <c r="D85" s="21">
        <f t="shared" si="4"/>
        <v>345</v>
      </c>
      <c r="E85" s="22">
        <v>2299.1</v>
      </c>
      <c r="F85" s="22">
        <v>2431.4699999999998</v>
      </c>
      <c r="G85" s="53">
        <f t="shared" si="5"/>
        <v>2478115.4500000002</v>
      </c>
      <c r="H85" s="53">
        <v>6955.95</v>
      </c>
      <c r="I85" s="53"/>
      <c r="J85" s="53">
        <v>952.5</v>
      </c>
      <c r="K85" s="53"/>
      <c r="L85" s="54">
        <v>2478115.4500000002</v>
      </c>
      <c r="M85" s="54">
        <v>0</v>
      </c>
      <c r="N85" s="54">
        <v>2478115.4500000002</v>
      </c>
      <c r="O85" s="54">
        <v>2713660.4699999997</v>
      </c>
      <c r="P85" s="54">
        <f t="shared" si="6"/>
        <v>-235545.01999999955</v>
      </c>
      <c r="Q85" s="54">
        <v>0</v>
      </c>
      <c r="R85" s="54">
        <f t="shared" si="7"/>
        <v>-235545.01999999955</v>
      </c>
    </row>
    <row r="86" spans="1:18" x14ac:dyDescent="0.25">
      <c r="A86" s="50" t="s">
        <v>438</v>
      </c>
      <c r="B86" s="21">
        <v>1164</v>
      </c>
      <c r="C86" s="21">
        <v>801</v>
      </c>
      <c r="D86" s="21">
        <f t="shared" si="4"/>
        <v>363</v>
      </c>
      <c r="E86" s="22">
        <v>2299.1</v>
      </c>
      <c r="F86" s="22">
        <v>2431.4699999999998</v>
      </c>
      <c r="G86" s="53">
        <f t="shared" si="5"/>
        <v>2724202.71</v>
      </c>
      <c r="H86" s="53">
        <v>6983</v>
      </c>
      <c r="I86" s="53"/>
      <c r="J86" s="53">
        <v>968.2</v>
      </c>
      <c r="K86" s="53"/>
      <c r="L86" s="54">
        <v>2724202.71</v>
      </c>
      <c r="M86" s="54">
        <v>0</v>
      </c>
      <c r="N86" s="54">
        <v>2724202.71</v>
      </c>
      <c r="O86" s="54">
        <v>2872327.7100000004</v>
      </c>
      <c r="P86" s="54">
        <f t="shared" si="6"/>
        <v>-148125.00000000047</v>
      </c>
      <c r="Q86" s="54">
        <v>0</v>
      </c>
      <c r="R86" s="54">
        <f t="shared" si="7"/>
        <v>-148125.00000000047</v>
      </c>
    </row>
    <row r="87" spans="1:18" x14ac:dyDescent="0.25">
      <c r="A87" s="50" t="s">
        <v>439</v>
      </c>
      <c r="B87" s="21">
        <v>1066</v>
      </c>
      <c r="C87" s="21">
        <v>732</v>
      </c>
      <c r="D87" s="21">
        <f t="shared" si="4"/>
        <v>334</v>
      </c>
      <c r="E87" s="22">
        <v>2299.1</v>
      </c>
      <c r="F87" s="22">
        <v>2431.4699999999998</v>
      </c>
      <c r="G87" s="53">
        <f t="shared" si="5"/>
        <v>2495052.1799999997</v>
      </c>
      <c r="H87" s="53">
        <v>7039.29</v>
      </c>
      <c r="I87" s="53">
        <v>45.9</v>
      </c>
      <c r="J87" s="53">
        <v>949.3</v>
      </c>
      <c r="K87" s="53"/>
      <c r="L87" s="54">
        <v>2478888.4786649616</v>
      </c>
      <c r="M87" s="54">
        <v>0</v>
      </c>
      <c r="N87" s="54">
        <v>2478888.4786649616</v>
      </c>
      <c r="O87" s="54">
        <v>2343641.8200000003</v>
      </c>
      <c r="P87" s="54">
        <f t="shared" si="6"/>
        <v>135246.65866496135</v>
      </c>
      <c r="Q87" s="54">
        <v>0</v>
      </c>
      <c r="R87" s="54">
        <f t="shared" si="7"/>
        <v>135246.65866496135</v>
      </c>
    </row>
    <row r="88" spans="1:18" x14ac:dyDescent="0.25">
      <c r="A88" s="50" t="s">
        <v>440</v>
      </c>
      <c r="B88" s="21">
        <v>951</v>
      </c>
      <c r="C88" s="21">
        <v>647</v>
      </c>
      <c r="D88" s="21">
        <f t="shared" si="4"/>
        <v>304</v>
      </c>
      <c r="E88" s="22">
        <v>2299.1</v>
      </c>
      <c r="F88" s="22">
        <v>2431.4699999999998</v>
      </c>
      <c r="G88" s="53">
        <f t="shared" si="5"/>
        <v>2226684.58</v>
      </c>
      <c r="H88" s="53">
        <v>4248.3</v>
      </c>
      <c r="I88" s="53">
        <v>844.9</v>
      </c>
      <c r="J88" s="53">
        <v>412.6</v>
      </c>
      <c r="K88" s="53">
        <v>107.7</v>
      </c>
      <c r="L88" s="54">
        <v>1854422.4279941553</v>
      </c>
      <c r="M88" s="54">
        <v>3455.450640060375</v>
      </c>
      <c r="N88" s="54">
        <v>1857877.8786342158</v>
      </c>
      <c r="O88" s="54">
        <v>1659441.99</v>
      </c>
      <c r="P88" s="54">
        <f t="shared" si="6"/>
        <v>194980.43799415533</v>
      </c>
      <c r="Q88" s="54">
        <v>3455.450640060375</v>
      </c>
      <c r="R88" s="54">
        <f t="shared" si="7"/>
        <v>198435.88863421572</v>
      </c>
    </row>
    <row r="89" spans="1:18" x14ac:dyDescent="0.25">
      <c r="A89" s="50" t="s">
        <v>441</v>
      </c>
      <c r="B89" s="21">
        <v>538</v>
      </c>
      <c r="C89" s="21">
        <v>370</v>
      </c>
      <c r="D89" s="21">
        <f t="shared" si="4"/>
        <v>168</v>
      </c>
      <c r="E89" s="22">
        <v>2299.1</v>
      </c>
      <c r="F89" s="22">
        <v>2431.4699999999998</v>
      </c>
      <c r="G89" s="53">
        <f t="shared" si="5"/>
        <v>1259153.96</v>
      </c>
      <c r="H89" s="53">
        <v>3079.42</v>
      </c>
      <c r="I89" s="53"/>
      <c r="J89" s="53">
        <v>276.10000000000002</v>
      </c>
      <c r="K89" s="53">
        <v>112.2</v>
      </c>
      <c r="L89" s="54">
        <v>1238993.2260478889</v>
      </c>
      <c r="M89" s="54">
        <v>3040.3687492296681</v>
      </c>
      <c r="N89" s="54">
        <v>1242033.5947971186</v>
      </c>
      <c r="O89" s="54">
        <v>1222957.8600000001</v>
      </c>
      <c r="P89" s="54">
        <f t="shared" si="6"/>
        <v>16035.366047888761</v>
      </c>
      <c r="Q89" s="54">
        <v>3040.3687492296681</v>
      </c>
      <c r="R89" s="54">
        <f t="shared" si="7"/>
        <v>19075.734797118428</v>
      </c>
    </row>
    <row r="90" spans="1:18" x14ac:dyDescent="0.25">
      <c r="A90" s="50" t="s">
        <v>442</v>
      </c>
      <c r="B90" s="21">
        <v>544</v>
      </c>
      <c r="C90" s="21">
        <v>368</v>
      </c>
      <c r="D90" s="21">
        <f t="shared" si="4"/>
        <v>176</v>
      </c>
      <c r="E90" s="22">
        <v>2299.1</v>
      </c>
      <c r="F90" s="22">
        <v>2431.4699999999998</v>
      </c>
      <c r="G90" s="53">
        <f t="shared" si="5"/>
        <v>1274007.52</v>
      </c>
      <c r="H90" s="53">
        <v>3180.7</v>
      </c>
      <c r="I90" s="53"/>
      <c r="J90" s="53">
        <v>275.8</v>
      </c>
      <c r="K90" s="53"/>
      <c r="L90" s="54">
        <v>1274007.52</v>
      </c>
      <c r="M90" s="54">
        <v>0</v>
      </c>
      <c r="N90" s="54">
        <v>1274007.52</v>
      </c>
      <c r="O90" s="54">
        <v>1221682.3999999999</v>
      </c>
      <c r="P90" s="54">
        <f t="shared" si="6"/>
        <v>52325.120000000112</v>
      </c>
      <c r="Q90" s="54">
        <v>0</v>
      </c>
      <c r="R90" s="54">
        <f t="shared" si="7"/>
        <v>52325.120000000112</v>
      </c>
    </row>
    <row r="91" spans="1:18" x14ac:dyDescent="0.25">
      <c r="A91" s="50" t="s">
        <v>443</v>
      </c>
      <c r="B91" s="21">
        <v>569</v>
      </c>
      <c r="C91" s="21">
        <v>391</v>
      </c>
      <c r="D91" s="21">
        <f t="shared" si="4"/>
        <v>178</v>
      </c>
      <c r="E91" s="22">
        <v>2299.1</v>
      </c>
      <c r="F91" s="22">
        <v>2431.4699999999998</v>
      </c>
      <c r="G91" s="53">
        <f t="shared" si="5"/>
        <v>1331749.76</v>
      </c>
      <c r="H91" s="53">
        <v>3668.2</v>
      </c>
      <c r="I91" s="53">
        <v>36.1</v>
      </c>
      <c r="J91" s="53">
        <v>435.3</v>
      </c>
      <c r="K91" s="53"/>
      <c r="L91" s="54">
        <v>1318771.2846238157</v>
      </c>
      <c r="M91" s="54">
        <v>0</v>
      </c>
      <c r="N91" s="54">
        <v>1318771.2846238157</v>
      </c>
      <c r="O91" s="54">
        <v>1221261.5899999999</v>
      </c>
      <c r="P91" s="54">
        <f t="shared" si="6"/>
        <v>97509.694623815827</v>
      </c>
      <c r="Q91" s="54">
        <v>0</v>
      </c>
      <c r="R91" s="54">
        <f t="shared" si="7"/>
        <v>97509.694623815827</v>
      </c>
    </row>
    <row r="92" spans="1:18" x14ac:dyDescent="0.25">
      <c r="A92" s="50" t="s">
        <v>444</v>
      </c>
      <c r="B92" s="21">
        <v>1055</v>
      </c>
      <c r="C92" s="21">
        <v>721</v>
      </c>
      <c r="D92" s="21">
        <f t="shared" si="4"/>
        <v>334</v>
      </c>
      <c r="E92" s="22">
        <v>2299.1</v>
      </c>
      <c r="F92" s="22">
        <v>2431.4699999999998</v>
      </c>
      <c r="G92" s="53">
        <f t="shared" si="5"/>
        <v>2469762.08</v>
      </c>
      <c r="H92" s="53">
        <v>6815.69</v>
      </c>
      <c r="I92" s="53">
        <v>0</v>
      </c>
      <c r="J92" s="53">
        <v>946.2</v>
      </c>
      <c r="K92" s="53"/>
      <c r="L92" s="54">
        <v>2469762.08</v>
      </c>
      <c r="M92" s="54">
        <v>0</v>
      </c>
      <c r="N92" s="54">
        <v>2469762.08</v>
      </c>
      <c r="O92" s="54">
        <v>2262870.4899999993</v>
      </c>
      <c r="P92" s="54">
        <f t="shared" si="6"/>
        <v>206891.59000000078</v>
      </c>
      <c r="Q92" s="54">
        <v>0</v>
      </c>
      <c r="R92" s="54">
        <f t="shared" si="7"/>
        <v>206891.59000000078</v>
      </c>
    </row>
    <row r="93" spans="1:18" x14ac:dyDescent="0.25">
      <c r="A93" s="50" t="s">
        <v>445</v>
      </c>
      <c r="B93" s="21">
        <v>602</v>
      </c>
      <c r="C93" s="21">
        <v>411</v>
      </c>
      <c r="D93" s="21">
        <f t="shared" si="4"/>
        <v>191</v>
      </c>
      <c r="E93" s="22">
        <v>2299.1</v>
      </c>
      <c r="F93" s="22">
        <v>2431.4699999999998</v>
      </c>
      <c r="G93" s="53">
        <f t="shared" si="5"/>
        <v>1409340.8699999999</v>
      </c>
      <c r="H93" s="53">
        <v>3971.9</v>
      </c>
      <c r="I93" s="53"/>
      <c r="J93" s="53">
        <v>428.7</v>
      </c>
      <c r="K93" s="53"/>
      <c r="L93" s="54">
        <v>1409340.8699999999</v>
      </c>
      <c r="M93" s="57">
        <v>0</v>
      </c>
      <c r="N93" s="54">
        <v>1409340.8699999999</v>
      </c>
      <c r="O93" s="54">
        <v>1320522.9800000002</v>
      </c>
      <c r="P93" s="54">
        <f t="shared" ref="P93:P103" si="8">L93-O93</f>
        <v>88817.889999999665</v>
      </c>
      <c r="Q93" s="54">
        <v>0</v>
      </c>
      <c r="R93" s="54">
        <f t="shared" ref="R93:R103" si="9">P93+Q93</f>
        <v>88817.889999999665</v>
      </c>
    </row>
    <row r="94" spans="1:18" x14ac:dyDescent="0.25">
      <c r="A94" s="50" t="s">
        <v>446</v>
      </c>
      <c r="B94" s="21">
        <v>1137</v>
      </c>
      <c r="C94" s="21">
        <v>792</v>
      </c>
      <c r="D94" s="21">
        <f t="shared" si="4"/>
        <v>345</v>
      </c>
      <c r="E94" s="22">
        <v>2299.1</v>
      </c>
      <c r="F94" s="22">
        <v>2431.4699999999998</v>
      </c>
      <c r="G94" s="53">
        <f t="shared" si="5"/>
        <v>2659744.3499999996</v>
      </c>
      <c r="H94" s="53">
        <v>6944.8</v>
      </c>
      <c r="I94" s="53"/>
      <c r="J94" s="53">
        <v>959.9</v>
      </c>
      <c r="K94" s="53"/>
      <c r="L94" s="54">
        <v>2659744.3499999996</v>
      </c>
      <c r="M94" s="56">
        <v>0</v>
      </c>
      <c r="N94" s="54">
        <v>2659744.3499999996</v>
      </c>
      <c r="O94" s="54">
        <v>2527878.6799999997</v>
      </c>
      <c r="P94" s="54">
        <f t="shared" si="8"/>
        <v>131865.66999999993</v>
      </c>
      <c r="Q94" s="54">
        <v>0</v>
      </c>
      <c r="R94" s="54">
        <f t="shared" si="9"/>
        <v>131865.66999999993</v>
      </c>
    </row>
    <row r="95" spans="1:18" x14ac:dyDescent="0.25">
      <c r="A95" s="50" t="s">
        <v>447</v>
      </c>
      <c r="B95" s="21">
        <v>2062.1000000000004</v>
      </c>
      <c r="C95" s="21">
        <v>1415.3000000000002</v>
      </c>
      <c r="D95" s="21">
        <f t="shared" si="4"/>
        <v>646.80000000000018</v>
      </c>
      <c r="E95" s="22">
        <v>2299.1</v>
      </c>
      <c r="F95" s="22">
        <v>2431.4699999999998</v>
      </c>
      <c r="G95" s="53">
        <f t="shared" si="5"/>
        <v>4826591.0260000005</v>
      </c>
      <c r="H95" s="53">
        <v>15474.6</v>
      </c>
      <c r="I95" s="53">
        <v>163.30000000000001</v>
      </c>
      <c r="J95" s="53">
        <v>1820.2</v>
      </c>
      <c r="K95" s="53">
        <v>378.5</v>
      </c>
      <c r="L95" s="54">
        <v>4764420.9169096919</v>
      </c>
      <c r="M95" s="56">
        <v>11892.238532661922</v>
      </c>
      <c r="N95" s="54">
        <v>4776313.1554423533</v>
      </c>
      <c r="O95" s="54">
        <v>4424737.9400000013</v>
      </c>
      <c r="P95" s="54">
        <f t="shared" si="8"/>
        <v>339682.97690969054</v>
      </c>
      <c r="Q95" s="54">
        <v>11892.238532661922</v>
      </c>
      <c r="R95" s="54">
        <f t="shared" si="9"/>
        <v>351575.21544235246</v>
      </c>
    </row>
    <row r="96" spans="1:18" x14ac:dyDescent="0.25">
      <c r="A96" s="50" t="s">
        <v>448</v>
      </c>
      <c r="B96" s="21">
        <v>556.88</v>
      </c>
      <c r="C96" s="21">
        <v>370.84</v>
      </c>
      <c r="D96" s="21">
        <f t="shared" si="4"/>
        <v>186.04000000000002</v>
      </c>
      <c r="E96" s="22">
        <v>2299.1</v>
      </c>
      <c r="F96" s="22">
        <v>2431.4699999999998</v>
      </c>
      <c r="G96" s="53">
        <f t="shared" si="5"/>
        <v>1304948.9227999998</v>
      </c>
      <c r="H96" s="53">
        <v>3039.9</v>
      </c>
      <c r="I96" s="53">
        <v>167.2</v>
      </c>
      <c r="J96" s="53">
        <v>244.4</v>
      </c>
      <c r="K96" s="53"/>
      <c r="L96" s="54">
        <v>1236916.288989966</v>
      </c>
      <c r="M96" s="56">
        <v>0</v>
      </c>
      <c r="N96" s="54">
        <v>1236916.288989966</v>
      </c>
      <c r="O96" s="54">
        <v>1190712.8400000001</v>
      </c>
      <c r="P96" s="54">
        <f t="shared" si="8"/>
        <v>46203.448989965953</v>
      </c>
      <c r="Q96" s="54">
        <v>0</v>
      </c>
      <c r="R96" s="54">
        <f t="shared" si="9"/>
        <v>46203.448989965953</v>
      </c>
    </row>
    <row r="97" spans="1:18" x14ac:dyDescent="0.25">
      <c r="A97" s="50" t="s">
        <v>449</v>
      </c>
      <c r="B97" s="21">
        <v>748.77700000000004</v>
      </c>
      <c r="C97" s="21">
        <v>502.197</v>
      </c>
      <c r="D97" s="21">
        <f t="shared" si="4"/>
        <v>246.58000000000004</v>
      </c>
      <c r="E97" s="22">
        <v>2299.1</v>
      </c>
      <c r="F97" s="22">
        <v>2431.4699999999998</v>
      </c>
      <c r="G97" s="53">
        <f t="shared" si="5"/>
        <v>1754152.9953000001</v>
      </c>
      <c r="H97" s="53">
        <v>3827.8</v>
      </c>
      <c r="I97" s="53">
        <v>1124.4000000000001</v>
      </c>
      <c r="J97" s="53">
        <v>448.2</v>
      </c>
      <c r="K97" s="53"/>
      <c r="L97" s="54">
        <v>1355871.4986085661</v>
      </c>
      <c r="M97" s="56">
        <v>0</v>
      </c>
      <c r="N97" s="54">
        <v>1355871.4986085661</v>
      </c>
      <c r="O97" s="54">
        <v>1109346.06</v>
      </c>
      <c r="P97" s="54">
        <f t="shared" si="8"/>
        <v>246525.43860856607</v>
      </c>
      <c r="Q97" s="54">
        <v>0</v>
      </c>
      <c r="R97" s="54">
        <f t="shared" si="9"/>
        <v>246525.43860856607</v>
      </c>
    </row>
    <row r="98" spans="1:18" x14ac:dyDescent="0.25">
      <c r="A98" s="50" t="s">
        <v>450</v>
      </c>
      <c r="B98" s="21">
        <v>704.19999999999993</v>
      </c>
      <c r="C98" s="21">
        <v>459.5</v>
      </c>
      <c r="D98" s="21">
        <f t="shared" si="4"/>
        <v>244.69999999999993</v>
      </c>
      <c r="E98" s="22">
        <v>2299.1</v>
      </c>
      <c r="F98" s="22">
        <v>2431.4699999999998</v>
      </c>
      <c r="G98" s="53">
        <f t="shared" si="5"/>
        <v>1651417.1589999998</v>
      </c>
      <c r="H98" s="53">
        <v>4565</v>
      </c>
      <c r="I98" s="53">
        <v>43.2</v>
      </c>
      <c r="J98" s="53">
        <v>444.4</v>
      </c>
      <c r="K98" s="53">
        <v>128.9</v>
      </c>
      <c r="L98" s="54">
        <v>1632020.4886873993</v>
      </c>
      <c r="M98" s="56">
        <v>3952.3581304985414</v>
      </c>
      <c r="N98" s="54">
        <v>1635972.8468178979</v>
      </c>
      <c r="O98" s="54">
        <v>1423874.4200000002</v>
      </c>
      <c r="P98" s="54">
        <f t="shared" si="8"/>
        <v>208146.06868739915</v>
      </c>
      <c r="Q98" s="54">
        <v>3952.3581304985414</v>
      </c>
      <c r="R98" s="54">
        <f t="shared" si="9"/>
        <v>212098.42681789768</v>
      </c>
    </row>
    <row r="99" spans="1:18" x14ac:dyDescent="0.25">
      <c r="A99" s="50" t="s">
        <v>451</v>
      </c>
      <c r="B99" s="21">
        <v>492.63000000000005</v>
      </c>
      <c r="C99" s="21">
        <v>325.73</v>
      </c>
      <c r="D99" s="21">
        <f t="shared" si="4"/>
        <v>166.90000000000003</v>
      </c>
      <c r="E99" s="22">
        <v>2299.1</v>
      </c>
      <c r="F99" s="22">
        <v>2431.4699999999998</v>
      </c>
      <c r="G99" s="53">
        <f t="shared" si="5"/>
        <v>1154698.186</v>
      </c>
      <c r="H99" s="53">
        <v>2547.1999999999998</v>
      </c>
      <c r="I99" s="53">
        <v>804</v>
      </c>
      <c r="J99" s="53">
        <v>201.2</v>
      </c>
      <c r="K99" s="53"/>
      <c r="L99" s="54">
        <v>877669.8553888757</v>
      </c>
      <c r="M99" s="56">
        <v>0</v>
      </c>
      <c r="N99" s="54">
        <v>877669.8553888757</v>
      </c>
      <c r="O99" s="54">
        <v>1229058.8400000001</v>
      </c>
      <c r="P99" s="54">
        <f t="shared" si="8"/>
        <v>-351388.98461112438</v>
      </c>
      <c r="Q99" s="54">
        <v>0</v>
      </c>
      <c r="R99" s="54">
        <f t="shared" si="9"/>
        <v>-351388.98461112438</v>
      </c>
    </row>
    <row r="100" spans="1:18" x14ac:dyDescent="0.25">
      <c r="A100" s="50" t="s">
        <v>452</v>
      </c>
      <c r="B100" s="21">
        <v>745.81</v>
      </c>
      <c r="C100" s="21">
        <v>505.9</v>
      </c>
      <c r="D100" s="21">
        <f t="shared" si="4"/>
        <v>239.90999999999997</v>
      </c>
      <c r="E100" s="22">
        <v>2299.1</v>
      </c>
      <c r="F100" s="22">
        <v>2431.4699999999998</v>
      </c>
      <c r="G100" s="53">
        <f t="shared" si="5"/>
        <v>1746448.6576999999</v>
      </c>
      <c r="H100" s="53">
        <v>3991.5</v>
      </c>
      <c r="I100" s="53">
        <v>206.1</v>
      </c>
      <c r="J100" s="53">
        <v>377.5</v>
      </c>
      <c r="K100" s="53"/>
      <c r="L100" s="54">
        <v>1625663.9523797615</v>
      </c>
      <c r="M100" s="56">
        <v>0</v>
      </c>
      <c r="N100" s="54">
        <v>1625663.9523797615</v>
      </c>
      <c r="O100" s="54">
        <v>1925971.16</v>
      </c>
      <c r="P100" s="54">
        <f t="shared" si="8"/>
        <v>-300307.20762023842</v>
      </c>
      <c r="Q100" s="54">
        <v>0</v>
      </c>
      <c r="R100" s="54">
        <f t="shared" si="9"/>
        <v>-300307.20762023842</v>
      </c>
    </row>
    <row r="101" spans="1:18" x14ac:dyDescent="0.25">
      <c r="A101" s="50" t="s">
        <v>453</v>
      </c>
      <c r="B101" s="21">
        <v>833.10799999999995</v>
      </c>
      <c r="C101" s="21">
        <v>516.65699999999993</v>
      </c>
      <c r="D101" s="21">
        <f t="shared" si="4"/>
        <v>316.45100000000002</v>
      </c>
      <c r="E101" s="22">
        <v>2299.1</v>
      </c>
      <c r="F101" s="22">
        <v>2431.4699999999998</v>
      </c>
      <c r="G101" s="53">
        <f t="shared" si="5"/>
        <v>1957287.2216699999</v>
      </c>
      <c r="H101" s="53">
        <v>4756.8</v>
      </c>
      <c r="I101" s="53"/>
      <c r="J101" s="53">
        <v>445.5</v>
      </c>
      <c r="K101" s="53"/>
      <c r="L101" s="54">
        <v>1957287.2216699999</v>
      </c>
      <c r="M101" s="56">
        <v>0</v>
      </c>
      <c r="N101" s="54">
        <v>1957287.2216699999</v>
      </c>
      <c r="O101" s="54">
        <v>1537309.5499999998</v>
      </c>
      <c r="P101" s="54">
        <f t="shared" si="8"/>
        <v>419977.67167000007</v>
      </c>
      <c r="Q101" s="54">
        <v>0</v>
      </c>
      <c r="R101" s="54">
        <f t="shared" si="9"/>
        <v>419977.67167000007</v>
      </c>
    </row>
    <row r="102" spans="1:18" x14ac:dyDescent="0.25">
      <c r="A102" s="50" t="s">
        <v>454</v>
      </c>
      <c r="B102" s="21">
        <v>1824.9199999999996</v>
      </c>
      <c r="C102" s="21">
        <v>1223.0699999999997</v>
      </c>
      <c r="D102" s="21">
        <f t="shared" si="4"/>
        <v>601.84999999999991</v>
      </c>
      <c r="E102" s="22">
        <v>2299.1</v>
      </c>
      <c r="F102" s="22">
        <v>2431.4699999999998</v>
      </c>
      <c r="G102" s="53">
        <f t="shared" si="5"/>
        <v>4275340.4564999994</v>
      </c>
      <c r="H102" s="53">
        <f>3811.9+7606.5</f>
        <v>11418.4</v>
      </c>
      <c r="I102" s="53"/>
      <c r="J102" s="53">
        <v>509.9</v>
      </c>
      <c r="K102" s="53">
        <v>100.6</v>
      </c>
      <c r="L102" s="54">
        <v>4273744.3555148747</v>
      </c>
      <c r="M102" s="56">
        <v>1596.1009851249651</v>
      </c>
      <c r="N102" s="54">
        <v>4275340.4564999994</v>
      </c>
      <c r="O102" s="54">
        <v>4244251.4800000004</v>
      </c>
      <c r="P102" s="54">
        <f t="shared" si="8"/>
        <v>29492.875514874235</v>
      </c>
      <c r="Q102" s="54">
        <v>1596.1009851249651</v>
      </c>
      <c r="R102" s="54">
        <f t="shared" si="9"/>
        <v>31088.9764999992</v>
      </c>
    </row>
    <row r="103" spans="1:18" x14ac:dyDescent="0.25">
      <c r="A103" s="50" t="s">
        <v>455</v>
      </c>
      <c r="B103" s="21">
        <v>636</v>
      </c>
      <c r="C103" s="21">
        <v>434</v>
      </c>
      <c r="D103" s="21">
        <f t="shared" si="4"/>
        <v>202</v>
      </c>
      <c r="E103" s="22">
        <v>2299.1</v>
      </c>
      <c r="F103" s="22">
        <v>2431.4699999999998</v>
      </c>
      <c r="G103" s="53">
        <f t="shared" si="5"/>
        <v>1488966.3399999999</v>
      </c>
      <c r="H103" s="53">
        <v>5909.9</v>
      </c>
      <c r="I103" s="53"/>
      <c r="J103" s="53">
        <v>987.2</v>
      </c>
      <c r="K103" s="53"/>
      <c r="L103" s="54">
        <v>1488966.3399999999</v>
      </c>
      <c r="M103" s="56">
        <v>0</v>
      </c>
      <c r="N103" s="54">
        <v>1488966.3399999999</v>
      </c>
      <c r="O103" s="54">
        <v>1344187.8499999999</v>
      </c>
      <c r="P103" s="54">
        <f t="shared" si="8"/>
        <v>144778.49</v>
      </c>
      <c r="Q103" s="54">
        <v>0</v>
      </c>
      <c r="R103" s="54">
        <f t="shared" si="9"/>
        <v>144778.49</v>
      </c>
    </row>
    <row r="104" spans="1:18" x14ac:dyDescent="0.25">
      <c r="A104" s="50" t="s">
        <v>456</v>
      </c>
      <c r="B104" s="21">
        <v>488</v>
      </c>
      <c r="C104" s="21">
        <v>331</v>
      </c>
      <c r="D104" s="21">
        <f t="shared" si="4"/>
        <v>157</v>
      </c>
      <c r="E104" s="22">
        <v>2299.1</v>
      </c>
      <c r="F104" s="22">
        <v>2431.4699999999998</v>
      </c>
      <c r="G104" s="53">
        <f t="shared" si="5"/>
        <v>1142742.8899999999</v>
      </c>
      <c r="H104" s="53">
        <v>2765.5</v>
      </c>
      <c r="I104" s="53"/>
      <c r="J104" s="53">
        <v>298.10000000000002</v>
      </c>
      <c r="K104" s="53">
        <v>39.200000000000003</v>
      </c>
      <c r="L104" s="54">
        <v>1141188.793094988</v>
      </c>
      <c r="M104" s="56">
        <v>1554.0969050119934</v>
      </c>
      <c r="N104" s="54">
        <v>1142742.8899999999</v>
      </c>
      <c r="O104" s="54">
        <v>1101463.6299999999</v>
      </c>
      <c r="P104" s="54">
        <f t="shared" si="6"/>
        <v>39725.163094988093</v>
      </c>
      <c r="Q104" s="54">
        <v>1554.0969050119934</v>
      </c>
      <c r="R104" s="54">
        <f t="shared" si="7"/>
        <v>41279.260000000089</v>
      </c>
    </row>
    <row r="105" spans="1:18" x14ac:dyDescent="0.25">
      <c r="A105" s="50" t="s">
        <v>457</v>
      </c>
      <c r="B105" s="21">
        <v>713</v>
      </c>
      <c r="C105" s="21">
        <v>472</v>
      </c>
      <c r="D105" s="21">
        <f t="shared" si="4"/>
        <v>241</v>
      </c>
      <c r="E105" s="22">
        <v>2299.1</v>
      </c>
      <c r="F105" s="22">
        <v>2431.4699999999998</v>
      </c>
      <c r="G105" s="53">
        <f t="shared" si="5"/>
        <v>1671159.4699999997</v>
      </c>
      <c r="H105" s="53">
        <v>4195.1000000000004</v>
      </c>
      <c r="I105" s="53"/>
      <c r="J105" s="53">
        <v>373</v>
      </c>
      <c r="K105" s="53">
        <v>241.1</v>
      </c>
      <c r="L105" s="54">
        <v>1663743.3420072659</v>
      </c>
      <c r="M105" s="56">
        <v>7416.1279927339265</v>
      </c>
      <c r="N105" s="54">
        <v>1671159.4699999997</v>
      </c>
      <c r="O105" s="54">
        <v>1552684.2499999998</v>
      </c>
      <c r="P105" s="54">
        <f t="shared" si="6"/>
        <v>111059.09200726612</v>
      </c>
      <c r="Q105" s="54">
        <v>7416.1279927339265</v>
      </c>
      <c r="R105" s="54">
        <f t="shared" si="7"/>
        <v>118475.22000000004</v>
      </c>
    </row>
    <row r="106" spans="1:18" x14ac:dyDescent="0.25">
      <c r="A106" s="50" t="s">
        <v>458</v>
      </c>
      <c r="B106" s="21">
        <v>960</v>
      </c>
      <c r="C106" s="21">
        <v>621</v>
      </c>
      <c r="D106" s="21">
        <f t="shared" si="4"/>
        <v>339</v>
      </c>
      <c r="E106" s="22">
        <v>2299.1</v>
      </c>
      <c r="F106" s="22">
        <v>2431.4699999999998</v>
      </c>
      <c r="G106" s="53">
        <f t="shared" si="5"/>
        <v>2252009.4299999997</v>
      </c>
      <c r="H106" s="53">
        <v>5823.9</v>
      </c>
      <c r="I106" s="53">
        <v>113.3</v>
      </c>
      <c r="J106" s="53">
        <v>533.6</v>
      </c>
      <c r="K106" s="53">
        <v>191.6</v>
      </c>
      <c r="L106" s="54">
        <v>2203339.3532537776</v>
      </c>
      <c r="M106" s="56">
        <v>5805.6132898349897</v>
      </c>
      <c r="N106" s="54">
        <v>2209144.9665436125</v>
      </c>
      <c r="O106" s="54">
        <v>2056771.61</v>
      </c>
      <c r="P106" s="54">
        <f t="shared" si="6"/>
        <v>146567.7432537775</v>
      </c>
      <c r="Q106" s="54">
        <v>5805.6132898349897</v>
      </c>
      <c r="R106" s="54">
        <f t="shared" si="7"/>
        <v>152373.35654361249</v>
      </c>
    </row>
    <row r="107" spans="1:18" x14ac:dyDescent="0.25">
      <c r="A107" s="50" t="s">
        <v>459</v>
      </c>
      <c r="B107" s="21">
        <v>502</v>
      </c>
      <c r="C107" s="21">
        <v>329</v>
      </c>
      <c r="D107" s="21">
        <f t="shared" si="4"/>
        <v>173</v>
      </c>
      <c r="E107" s="22">
        <v>2299.1</v>
      </c>
      <c r="F107" s="22">
        <v>2431.4699999999998</v>
      </c>
      <c r="G107" s="53">
        <f t="shared" si="5"/>
        <v>1177048.21</v>
      </c>
      <c r="H107" s="53">
        <v>3498.19</v>
      </c>
      <c r="I107" s="53"/>
      <c r="J107" s="53">
        <v>483.1</v>
      </c>
      <c r="K107" s="53"/>
      <c r="L107" s="54">
        <v>1177048.21</v>
      </c>
      <c r="M107" s="56">
        <v>0</v>
      </c>
      <c r="N107" s="54">
        <v>1177048.21</v>
      </c>
      <c r="O107" s="54">
        <v>995320.54999999958</v>
      </c>
      <c r="P107" s="54">
        <f t="shared" si="6"/>
        <v>181727.66000000038</v>
      </c>
      <c r="Q107" s="54">
        <v>0</v>
      </c>
      <c r="R107" s="54">
        <f t="shared" si="7"/>
        <v>181727.66000000038</v>
      </c>
    </row>
    <row r="108" spans="1:18" x14ac:dyDescent="0.25">
      <c r="A108" s="50" t="s">
        <v>460</v>
      </c>
      <c r="B108" s="21">
        <v>618</v>
      </c>
      <c r="C108" s="21">
        <v>405</v>
      </c>
      <c r="D108" s="21">
        <f t="shared" si="4"/>
        <v>213</v>
      </c>
      <c r="E108" s="22">
        <v>2299.1</v>
      </c>
      <c r="F108" s="22">
        <v>2431.4699999999998</v>
      </c>
      <c r="G108" s="53">
        <f t="shared" si="5"/>
        <v>1449038.6099999999</v>
      </c>
      <c r="H108" s="53">
        <v>4553.3</v>
      </c>
      <c r="I108" s="53"/>
      <c r="J108" s="53">
        <v>401.5</v>
      </c>
      <c r="K108" s="53">
        <v>147.19999999999999</v>
      </c>
      <c r="L108" s="54">
        <v>1445361.5295552134</v>
      </c>
      <c r="M108" s="56">
        <v>3677.080444786573</v>
      </c>
      <c r="N108" s="54">
        <v>1449038.6099999999</v>
      </c>
      <c r="O108" s="54">
        <v>1215792.4900000002</v>
      </c>
      <c r="P108" s="54">
        <f t="shared" si="6"/>
        <v>229569.03955521318</v>
      </c>
      <c r="Q108" s="54">
        <v>3677.080444786573</v>
      </c>
      <c r="R108" s="54">
        <f t="shared" si="7"/>
        <v>233246.11999999976</v>
      </c>
    </row>
    <row r="109" spans="1:18" x14ac:dyDescent="0.25">
      <c r="A109" s="50" t="s">
        <v>461</v>
      </c>
      <c r="B109" s="21">
        <v>873</v>
      </c>
      <c r="C109" s="21">
        <v>559</v>
      </c>
      <c r="D109" s="21">
        <f t="shared" si="4"/>
        <v>314</v>
      </c>
      <c r="E109" s="22">
        <v>2299.1</v>
      </c>
      <c r="F109" s="22">
        <v>2431.4699999999998</v>
      </c>
      <c r="G109" s="53">
        <f t="shared" si="5"/>
        <v>2048678.48</v>
      </c>
      <c r="H109" s="53">
        <v>5512.8</v>
      </c>
      <c r="I109" s="53">
        <v>144.6</v>
      </c>
      <c r="J109" s="53">
        <v>534.6</v>
      </c>
      <c r="K109" s="53">
        <v>300.89999999999998</v>
      </c>
      <c r="L109" s="54">
        <v>1987611.2341830779</v>
      </c>
      <c r="M109" s="56">
        <v>8932.4713896124613</v>
      </c>
      <c r="N109" s="54">
        <v>1996543.7055726903</v>
      </c>
      <c r="O109" s="54">
        <v>1797726.1399999997</v>
      </c>
      <c r="P109" s="54">
        <f t="shared" si="6"/>
        <v>189885.09418307827</v>
      </c>
      <c r="Q109" s="54">
        <v>8932.4713896124613</v>
      </c>
      <c r="R109" s="54">
        <f t="shared" si="7"/>
        <v>198817.56557269074</v>
      </c>
    </row>
    <row r="110" spans="1:18" x14ac:dyDescent="0.25">
      <c r="A110" s="50" t="s">
        <v>462</v>
      </c>
      <c r="B110" s="21">
        <v>572.05400000000009</v>
      </c>
      <c r="C110" s="21">
        <v>337.08000000000004</v>
      </c>
      <c r="D110" s="21">
        <f t="shared" si="4"/>
        <v>234.97400000000005</v>
      </c>
      <c r="E110" s="22">
        <v>2299.1</v>
      </c>
      <c r="F110" s="22">
        <v>2431.4699999999998</v>
      </c>
      <c r="G110" s="53">
        <f t="shared" si="5"/>
        <v>1346312.8597800001</v>
      </c>
      <c r="H110" s="53">
        <v>2526.3000000000002</v>
      </c>
      <c r="I110" s="53">
        <v>1504</v>
      </c>
      <c r="J110" s="53">
        <v>271.39999999999998</v>
      </c>
      <c r="K110" s="53">
        <v>248</v>
      </c>
      <c r="L110" s="54">
        <v>840818.62470706599</v>
      </c>
      <c r="M110" s="56">
        <v>4923.7519318079285</v>
      </c>
      <c r="N110" s="54">
        <v>845742.37663887395</v>
      </c>
      <c r="O110" s="54">
        <v>680410.3</v>
      </c>
      <c r="P110" s="54">
        <f t="shared" si="6"/>
        <v>160408.32470706594</v>
      </c>
      <c r="Q110" s="54">
        <v>4923.7519318079285</v>
      </c>
      <c r="R110" s="54">
        <f t="shared" si="7"/>
        <v>165332.07663887387</v>
      </c>
    </row>
    <row r="111" spans="1:18" x14ac:dyDescent="0.25">
      <c r="A111" s="50" t="s">
        <v>463</v>
      </c>
      <c r="B111" s="21">
        <v>680</v>
      </c>
      <c r="C111" s="21">
        <v>433</v>
      </c>
      <c r="D111" s="21">
        <f t="shared" si="4"/>
        <v>247</v>
      </c>
      <c r="E111" s="22">
        <v>2299.1</v>
      </c>
      <c r="F111" s="22">
        <v>2431.4699999999998</v>
      </c>
      <c r="G111" s="53">
        <f t="shared" si="5"/>
        <v>1596083.39</v>
      </c>
      <c r="H111" s="53">
        <v>4169.1000000000004</v>
      </c>
      <c r="I111" s="53">
        <v>386.6</v>
      </c>
      <c r="J111" s="53">
        <v>373</v>
      </c>
      <c r="K111" s="53"/>
      <c r="L111" s="54">
        <v>1460638.5980747193</v>
      </c>
      <c r="M111" s="56">
        <v>0</v>
      </c>
      <c r="N111" s="54">
        <v>1460638.5980747193</v>
      </c>
      <c r="O111" s="54">
        <v>1264355.3999999999</v>
      </c>
      <c r="P111" s="54">
        <f t="shared" si="6"/>
        <v>196283.1980747194</v>
      </c>
      <c r="Q111" s="54">
        <v>0</v>
      </c>
      <c r="R111" s="54">
        <f t="shared" si="7"/>
        <v>196283.1980747194</v>
      </c>
    </row>
    <row r="112" spans="1:18" x14ac:dyDescent="0.25">
      <c r="A112" s="50" t="s">
        <v>464</v>
      </c>
      <c r="B112" s="21">
        <v>406.25</v>
      </c>
      <c r="C112" s="21">
        <v>277.24</v>
      </c>
      <c r="D112" s="21">
        <f t="shared" si="4"/>
        <v>129.01</v>
      </c>
      <c r="E112" s="22">
        <v>2299.1</v>
      </c>
      <c r="F112" s="22">
        <v>2431.4699999999998</v>
      </c>
      <c r="G112" s="53">
        <f t="shared" si="5"/>
        <v>951086.42869999981</v>
      </c>
      <c r="H112" s="53">
        <v>3049.3</v>
      </c>
      <c r="I112" s="53"/>
      <c r="J112" s="53">
        <v>259.05</v>
      </c>
      <c r="K112" s="53">
        <v>67.400000000000006</v>
      </c>
      <c r="L112" s="54">
        <v>949475.94242411177</v>
      </c>
      <c r="M112" s="56">
        <v>1610.4862758880577</v>
      </c>
      <c r="N112" s="54">
        <v>951086.42869999981</v>
      </c>
      <c r="O112" s="54">
        <v>975407.7</v>
      </c>
      <c r="P112" s="54">
        <f t="shared" si="6"/>
        <v>-25931.757575888187</v>
      </c>
      <c r="Q112" s="54">
        <v>1610.4862758880577</v>
      </c>
      <c r="R112" s="54">
        <f t="shared" si="7"/>
        <v>-24321.271300000128</v>
      </c>
    </row>
    <row r="113" spans="1:18" x14ac:dyDescent="0.25">
      <c r="A113" s="50" t="s">
        <v>465</v>
      </c>
      <c r="B113" s="21">
        <v>458</v>
      </c>
      <c r="C113" s="21">
        <v>298</v>
      </c>
      <c r="D113" s="21">
        <f t="shared" si="4"/>
        <v>160</v>
      </c>
      <c r="E113" s="22">
        <v>2299.1</v>
      </c>
      <c r="F113" s="22">
        <v>2431.4699999999998</v>
      </c>
      <c r="G113" s="53">
        <f t="shared" si="5"/>
        <v>1074167</v>
      </c>
      <c r="H113" s="53">
        <v>3141</v>
      </c>
      <c r="I113" s="53"/>
      <c r="J113" s="53">
        <v>272.5</v>
      </c>
      <c r="K113" s="53"/>
      <c r="L113" s="54">
        <v>1074167</v>
      </c>
      <c r="M113" s="56">
        <v>0</v>
      </c>
      <c r="N113" s="54">
        <v>1074167</v>
      </c>
      <c r="O113" s="54">
        <v>952797.56</v>
      </c>
      <c r="P113" s="54">
        <f t="shared" si="6"/>
        <v>121369.43999999994</v>
      </c>
      <c r="Q113" s="54">
        <v>0</v>
      </c>
      <c r="R113" s="54">
        <f t="shared" si="7"/>
        <v>121369.43999999994</v>
      </c>
    </row>
    <row r="114" spans="1:18" x14ac:dyDescent="0.25">
      <c r="A114" s="50" t="s">
        <v>466</v>
      </c>
      <c r="B114" s="21">
        <v>688</v>
      </c>
      <c r="C114" s="21">
        <v>445</v>
      </c>
      <c r="D114" s="21">
        <f t="shared" si="4"/>
        <v>243</v>
      </c>
      <c r="E114" s="22">
        <v>2299.1</v>
      </c>
      <c r="F114" s="22">
        <v>2431.4699999999998</v>
      </c>
      <c r="G114" s="53">
        <f t="shared" si="5"/>
        <v>1613946.71</v>
      </c>
      <c r="H114" s="53">
        <v>4326.7</v>
      </c>
      <c r="I114" s="53"/>
      <c r="J114" s="53">
        <v>480</v>
      </c>
      <c r="K114" s="53">
        <v>213.9</v>
      </c>
      <c r="L114" s="54">
        <v>1606354.2773061811</v>
      </c>
      <c r="M114" s="56">
        <v>7592.4326938189161</v>
      </c>
      <c r="N114" s="54">
        <v>1613946.71</v>
      </c>
      <c r="O114" s="54">
        <v>1422461.54</v>
      </c>
      <c r="P114" s="54">
        <f t="shared" si="6"/>
        <v>183892.73730618111</v>
      </c>
      <c r="Q114" s="54">
        <v>7592.4326938189161</v>
      </c>
      <c r="R114" s="54">
        <f t="shared" si="7"/>
        <v>191485.17</v>
      </c>
    </row>
    <row r="115" spans="1:18" x14ac:dyDescent="0.25">
      <c r="A115" s="50" t="s">
        <v>467</v>
      </c>
      <c r="B115" s="21">
        <v>273.97999999999996</v>
      </c>
      <c r="C115" s="21">
        <v>163.82999999999998</v>
      </c>
      <c r="D115" s="21">
        <f t="shared" si="4"/>
        <v>110.14999999999998</v>
      </c>
      <c r="E115" s="22">
        <v>2299.1</v>
      </c>
      <c r="F115" s="22">
        <v>2431.4699999999998</v>
      </c>
      <c r="G115" s="53">
        <f t="shared" si="5"/>
        <v>644487.97349999985</v>
      </c>
      <c r="H115" s="53">
        <v>2455</v>
      </c>
      <c r="I115" s="53">
        <v>347.3</v>
      </c>
      <c r="J115" s="53">
        <v>424.6</v>
      </c>
      <c r="K115" s="53">
        <v>736</v>
      </c>
      <c r="L115" s="54">
        <v>549160.46999023494</v>
      </c>
      <c r="M115" s="56">
        <v>17639.751482225773</v>
      </c>
      <c r="N115" s="54">
        <v>566800.22147246066</v>
      </c>
      <c r="O115" s="54">
        <v>1147332.02</v>
      </c>
      <c r="P115" s="54">
        <f t="shared" si="6"/>
        <v>-598171.55000976508</v>
      </c>
      <c r="Q115" s="54">
        <v>17639.751482225773</v>
      </c>
      <c r="R115" s="54">
        <f t="shared" si="7"/>
        <v>-580531.79852753936</v>
      </c>
    </row>
    <row r="116" spans="1:18" x14ac:dyDescent="0.25">
      <c r="A116" s="50" t="s">
        <v>468</v>
      </c>
      <c r="B116" s="21">
        <v>553.01</v>
      </c>
      <c r="C116" s="21">
        <v>353.42</v>
      </c>
      <c r="D116" s="21">
        <f t="shared" si="4"/>
        <v>199.58999999999997</v>
      </c>
      <c r="E116" s="22">
        <v>2299.1</v>
      </c>
      <c r="F116" s="22">
        <v>2431.4699999999998</v>
      </c>
      <c r="G116" s="53">
        <f t="shared" si="5"/>
        <v>1297845.0192999998</v>
      </c>
      <c r="H116" s="53">
        <v>3155</v>
      </c>
      <c r="I116" s="53"/>
      <c r="J116" s="53">
        <v>290.7</v>
      </c>
      <c r="K116" s="53">
        <v>41.7</v>
      </c>
      <c r="L116" s="54">
        <v>1296416.7023909991</v>
      </c>
      <c r="M116" s="56">
        <v>1428.3169090007366</v>
      </c>
      <c r="N116" s="54">
        <v>1297845.0192999998</v>
      </c>
      <c r="O116" s="54">
        <v>1125185.8100000003</v>
      </c>
      <c r="P116" s="54">
        <f t="shared" si="6"/>
        <v>171230.89239099878</v>
      </c>
      <c r="Q116" s="54">
        <v>1428.3169090007366</v>
      </c>
      <c r="R116" s="54">
        <f t="shared" si="7"/>
        <v>172659.20929999952</v>
      </c>
    </row>
    <row r="117" spans="1:18" x14ac:dyDescent="0.25">
      <c r="A117" s="50" t="s">
        <v>469</v>
      </c>
      <c r="B117" s="21">
        <v>473.36400000000003</v>
      </c>
      <c r="C117" s="21">
        <v>297.38400000000001</v>
      </c>
      <c r="D117" s="21">
        <v>175.98000000000002</v>
      </c>
      <c r="E117" s="22">
        <v>2299.1</v>
      </c>
      <c r="F117" s="22">
        <v>2431.4699999999998</v>
      </c>
      <c r="G117" s="53">
        <f>C117*E117+D117*F117</f>
        <v>1111605.645</v>
      </c>
      <c r="H117" s="53">
        <v>2951.7</v>
      </c>
      <c r="I117" s="53">
        <v>149.1</v>
      </c>
      <c r="J117" s="53">
        <v>304.89999999999998</v>
      </c>
      <c r="K117" s="53">
        <v>129.69999999999999</v>
      </c>
      <c r="L117" s="54">
        <v>1054351.4064933818</v>
      </c>
      <c r="M117" s="56">
        <v>3995.5080434399288</v>
      </c>
      <c r="N117" s="54">
        <v>1058346.9145368217</v>
      </c>
      <c r="O117" s="54">
        <v>1424251.6199999999</v>
      </c>
      <c r="P117" s="54">
        <f t="shared" si="6"/>
        <v>-369900.21350661805</v>
      </c>
      <c r="Q117" s="54">
        <v>3995.5080434399288</v>
      </c>
      <c r="R117" s="54">
        <f t="shared" si="7"/>
        <v>-365904.70546317811</v>
      </c>
    </row>
    <row r="118" spans="1:18" x14ac:dyDescent="0.25">
      <c r="A118" s="50" t="s">
        <v>470</v>
      </c>
      <c r="B118" s="21">
        <v>579.16999999999996</v>
      </c>
      <c r="C118" s="21">
        <v>361.2</v>
      </c>
      <c r="D118" s="21">
        <f t="shared" si="4"/>
        <v>217.96999999999997</v>
      </c>
      <c r="E118" s="22">
        <v>2299.1</v>
      </c>
      <c r="F118" s="22">
        <v>2431.4699999999998</v>
      </c>
      <c r="G118" s="53">
        <f t="shared" si="5"/>
        <v>1360422.4358999999</v>
      </c>
      <c r="H118" s="53">
        <v>3780.2</v>
      </c>
      <c r="I118" s="53">
        <v>368.3</v>
      </c>
      <c r="J118" s="53">
        <v>467.5</v>
      </c>
      <c r="K118" s="53">
        <v>58.5</v>
      </c>
      <c r="L118" s="54">
        <v>1237899.5793786331</v>
      </c>
      <c r="M118" s="56">
        <v>1915.9005176762487</v>
      </c>
      <c r="N118" s="54">
        <v>1239815.4798963093</v>
      </c>
      <c r="O118" s="54">
        <v>1479808.84</v>
      </c>
      <c r="P118" s="54">
        <f t="shared" si="6"/>
        <v>-241909.26062136702</v>
      </c>
      <c r="Q118" s="54">
        <v>1915.9005176762487</v>
      </c>
      <c r="R118" s="54">
        <f t="shared" si="7"/>
        <v>-239993.36010369076</v>
      </c>
    </row>
    <row r="119" spans="1:18" x14ac:dyDescent="0.25">
      <c r="A119" s="50" t="s">
        <v>471</v>
      </c>
      <c r="B119" s="21">
        <v>333.24699999999996</v>
      </c>
      <c r="C119" s="21">
        <v>229.60699999999997</v>
      </c>
      <c r="D119" s="21">
        <f t="shared" si="4"/>
        <v>103.63999999999999</v>
      </c>
      <c r="E119" s="22">
        <v>2299.1</v>
      </c>
      <c r="F119" s="22">
        <v>2431.4699999999998</v>
      </c>
      <c r="G119" s="53">
        <f t="shared" si="5"/>
        <v>779887.00449999992</v>
      </c>
      <c r="H119" s="53">
        <v>1065.8</v>
      </c>
      <c r="I119" s="53">
        <v>893.8</v>
      </c>
      <c r="J119" s="53">
        <v>161</v>
      </c>
      <c r="K119" s="53">
        <v>163.80000000000001</v>
      </c>
      <c r="L119" s="54">
        <v>421685.80412744969</v>
      </c>
      <c r="M119" s="56">
        <v>4567.5245148711874</v>
      </c>
      <c r="N119" s="54">
        <v>426253.32864232088</v>
      </c>
      <c r="O119" s="54">
        <v>453404.72000000009</v>
      </c>
      <c r="P119" s="54">
        <f t="shared" si="6"/>
        <v>-31718.915872550395</v>
      </c>
      <c r="Q119" s="54">
        <v>4567.5245148711874</v>
      </c>
      <c r="R119" s="54">
        <f t="shared" si="7"/>
        <v>-27151.391357679207</v>
      </c>
    </row>
    <row r="120" spans="1:18" x14ac:dyDescent="0.25">
      <c r="A120" s="50" t="s">
        <v>472</v>
      </c>
      <c r="B120" s="21">
        <v>442.73099999999999</v>
      </c>
      <c r="C120" s="21">
        <v>290.50099999999998</v>
      </c>
      <c r="D120" s="21">
        <v>152.23000000000002</v>
      </c>
      <c r="E120" s="22">
        <v>2299.1</v>
      </c>
      <c r="F120" s="22">
        <v>2431.4699999999998</v>
      </c>
      <c r="G120" s="53">
        <f>C120*E120+D120*F120</f>
        <v>1038033.5271999999</v>
      </c>
      <c r="H120" s="53">
        <v>2052.8000000000002</v>
      </c>
      <c r="I120" s="53">
        <v>595</v>
      </c>
      <c r="J120" s="53"/>
      <c r="K120" s="53"/>
      <c r="L120" s="54">
        <v>804771.97093291022</v>
      </c>
      <c r="M120" s="56">
        <v>0</v>
      </c>
      <c r="N120" s="54">
        <v>804771.97093291022</v>
      </c>
      <c r="O120" s="54">
        <v>1107038.52</v>
      </c>
      <c r="P120" s="54">
        <f t="shared" si="6"/>
        <v>-302266.5490670898</v>
      </c>
      <c r="Q120" s="54">
        <v>0</v>
      </c>
      <c r="R120" s="54">
        <f t="shared" si="7"/>
        <v>-302266.5490670898</v>
      </c>
    </row>
    <row r="121" spans="1:18" x14ac:dyDescent="0.25">
      <c r="A121" s="50" t="s">
        <v>473</v>
      </c>
      <c r="B121" s="21">
        <v>622.84</v>
      </c>
      <c r="C121" s="21">
        <v>398.38000000000005</v>
      </c>
      <c r="D121" s="21">
        <f t="shared" si="4"/>
        <v>224.45999999999998</v>
      </c>
      <c r="E121" s="22">
        <v>2299.1</v>
      </c>
      <c r="F121" s="22">
        <v>2431.4699999999998</v>
      </c>
      <c r="G121" s="53">
        <f t="shared" si="5"/>
        <v>1461683.2142</v>
      </c>
      <c r="H121" s="53">
        <v>2623.4</v>
      </c>
      <c r="I121" s="53">
        <v>975.6</v>
      </c>
      <c r="J121" s="53">
        <v>231.02</v>
      </c>
      <c r="K121" s="53"/>
      <c r="L121" s="54">
        <v>1065457.0003146098</v>
      </c>
      <c r="M121" s="56">
        <v>0</v>
      </c>
      <c r="N121" s="54">
        <v>1065457.0003146098</v>
      </c>
      <c r="O121" s="54">
        <v>992801.42</v>
      </c>
      <c r="P121" s="54">
        <f t="shared" si="6"/>
        <v>72655.580314609804</v>
      </c>
      <c r="Q121" s="54">
        <v>0</v>
      </c>
      <c r="R121" s="54">
        <f t="shared" si="7"/>
        <v>72655.580314609804</v>
      </c>
    </row>
    <row r="122" spans="1:18" x14ac:dyDescent="0.25">
      <c r="A122" s="50" t="s">
        <v>474</v>
      </c>
      <c r="B122" s="21">
        <v>283.35000000000002</v>
      </c>
      <c r="C122" s="21">
        <v>182.85000000000002</v>
      </c>
      <c r="D122" s="21">
        <f t="shared" si="4"/>
        <v>100.5</v>
      </c>
      <c r="E122" s="22">
        <v>2299.1</v>
      </c>
      <c r="F122" s="22">
        <v>2431.4699999999998</v>
      </c>
      <c r="G122" s="53">
        <f t="shared" si="5"/>
        <v>664753.17000000004</v>
      </c>
      <c r="H122" s="53">
        <v>877.9</v>
      </c>
      <c r="I122" s="53">
        <v>535.6</v>
      </c>
      <c r="J122" s="53">
        <v>138.5</v>
      </c>
      <c r="K122" s="53">
        <v>120.9</v>
      </c>
      <c r="L122" s="54">
        <v>409963.45116255054</v>
      </c>
      <c r="M122" s="56">
        <v>4674.1880905967591</v>
      </c>
      <c r="N122" s="54">
        <v>414637.6392531473</v>
      </c>
      <c r="O122" s="54">
        <v>356930.0799999999</v>
      </c>
      <c r="P122" s="54">
        <f t="shared" si="6"/>
        <v>53033.37116255064</v>
      </c>
      <c r="Q122" s="54">
        <v>4674.1880905967591</v>
      </c>
      <c r="R122" s="54">
        <f t="shared" si="7"/>
        <v>57707.559253147396</v>
      </c>
    </row>
    <row r="123" spans="1:18" x14ac:dyDescent="0.25">
      <c r="A123" s="50" t="s">
        <v>475</v>
      </c>
      <c r="B123" s="21">
        <v>465</v>
      </c>
      <c r="C123" s="21">
        <v>310</v>
      </c>
      <c r="D123" s="21">
        <f t="shared" si="4"/>
        <v>155</v>
      </c>
      <c r="E123" s="22">
        <v>2299.1</v>
      </c>
      <c r="F123" s="22">
        <v>2431.4699999999998</v>
      </c>
      <c r="G123" s="53">
        <f t="shared" si="5"/>
        <v>1089598.8500000001</v>
      </c>
      <c r="H123" s="53">
        <v>2451.4</v>
      </c>
      <c r="I123" s="53">
        <v>606</v>
      </c>
      <c r="J123" s="53">
        <v>319.60000000000002</v>
      </c>
      <c r="K123" s="53">
        <v>353.7</v>
      </c>
      <c r="L123" s="54">
        <v>861497.48057416966</v>
      </c>
      <c r="M123" s="56">
        <v>10178.745046628934</v>
      </c>
      <c r="N123" s="54">
        <v>871676.22562079865</v>
      </c>
      <c r="O123" s="54">
        <v>834955.02000000014</v>
      </c>
      <c r="P123" s="54">
        <f t="shared" si="6"/>
        <v>26542.460574169527</v>
      </c>
      <c r="Q123" s="54">
        <v>10178.745046628934</v>
      </c>
      <c r="R123" s="54">
        <f t="shared" si="7"/>
        <v>36721.205620798457</v>
      </c>
    </row>
    <row r="124" spans="1:18" x14ac:dyDescent="0.25">
      <c r="A124" s="50" t="s">
        <v>476</v>
      </c>
      <c r="B124" s="21">
        <v>469.24999999999989</v>
      </c>
      <c r="C124" s="21">
        <v>305.93999999999994</v>
      </c>
      <c r="D124" s="21">
        <f t="shared" si="4"/>
        <v>163.30999999999995</v>
      </c>
      <c r="E124" s="22">
        <v>2299.1</v>
      </c>
      <c r="F124" s="22">
        <v>2431.4699999999998</v>
      </c>
      <c r="G124" s="53">
        <f t="shared" si="5"/>
        <v>1100470.0196999996</v>
      </c>
      <c r="H124" s="53">
        <v>2489.1999999999998</v>
      </c>
      <c r="I124" s="53">
        <v>660.5</v>
      </c>
      <c r="J124" s="53">
        <v>240</v>
      </c>
      <c r="K124" s="53">
        <v>87.2</v>
      </c>
      <c r="L124" s="54">
        <v>868039.84717775276</v>
      </c>
      <c r="M124" s="56">
        <v>2099.0142943398914</v>
      </c>
      <c r="N124" s="54">
        <v>870138.86147209269</v>
      </c>
      <c r="O124" s="54">
        <v>760369.84000000008</v>
      </c>
      <c r="P124" s="54">
        <f t="shared" si="6"/>
        <v>107670.00717775268</v>
      </c>
      <c r="Q124" s="54">
        <v>2099.0142943398914</v>
      </c>
      <c r="R124" s="54">
        <f t="shared" si="7"/>
        <v>109769.02147209257</v>
      </c>
    </row>
    <row r="125" spans="1:18" x14ac:dyDescent="0.25">
      <c r="A125" s="50" t="s">
        <v>477</v>
      </c>
      <c r="B125" s="21">
        <v>507.99</v>
      </c>
      <c r="C125" s="21">
        <v>363.18</v>
      </c>
      <c r="D125" s="21">
        <f t="shared" si="4"/>
        <v>144.81</v>
      </c>
      <c r="E125" s="22">
        <v>2299.1</v>
      </c>
      <c r="F125" s="22">
        <v>2431.4699999999998</v>
      </c>
      <c r="G125" s="53">
        <f t="shared" si="5"/>
        <v>1187088.3086999999</v>
      </c>
      <c r="H125" s="53">
        <v>2349.6999999999998</v>
      </c>
      <c r="I125" s="53">
        <v>383.6</v>
      </c>
      <c r="J125" s="53">
        <v>297.89999999999998</v>
      </c>
      <c r="K125" s="53">
        <v>228.7</v>
      </c>
      <c r="L125" s="54">
        <v>1009049.2520977125</v>
      </c>
      <c r="M125" s="56">
        <v>8648.1214623167325</v>
      </c>
      <c r="N125" s="54">
        <v>1017697.3735600292</v>
      </c>
      <c r="O125" s="54">
        <v>1154093.1200000001</v>
      </c>
      <c r="P125" s="54">
        <f t="shared" si="6"/>
        <v>-145043.86790228763</v>
      </c>
      <c r="Q125" s="54">
        <v>8648.1214623167325</v>
      </c>
      <c r="R125" s="54">
        <f t="shared" si="7"/>
        <v>-136395.74643997091</v>
      </c>
    </row>
    <row r="126" spans="1:18" x14ac:dyDescent="0.25">
      <c r="A126" s="50" t="s">
        <v>478</v>
      </c>
      <c r="B126" s="21">
        <v>424.642</v>
      </c>
      <c r="C126" s="21">
        <v>257.358</v>
      </c>
      <c r="D126" s="21">
        <f t="shared" si="4"/>
        <v>167.28399999999999</v>
      </c>
      <c r="E126" s="22">
        <v>2299.1</v>
      </c>
      <c r="F126" s="22">
        <v>2431.4699999999998</v>
      </c>
      <c r="G126" s="53">
        <f t="shared" si="5"/>
        <v>998437.80527999997</v>
      </c>
      <c r="H126" s="53">
        <v>2131.56</v>
      </c>
      <c r="I126" s="53">
        <v>243</v>
      </c>
      <c r="J126" s="53">
        <v>333.2</v>
      </c>
      <c r="K126" s="53">
        <v>132.19999999999999</v>
      </c>
      <c r="L126" s="54">
        <v>890446.59488398384</v>
      </c>
      <c r="M126" s="56">
        <v>6479.3962520049736</v>
      </c>
      <c r="N126" s="54">
        <v>896925.99113598885</v>
      </c>
      <c r="O126" s="54">
        <v>718029.95</v>
      </c>
      <c r="P126" s="54">
        <f t="shared" si="6"/>
        <v>172416.64488398388</v>
      </c>
      <c r="Q126" s="54">
        <v>6479.3962520049736</v>
      </c>
      <c r="R126" s="54">
        <f t="shared" si="7"/>
        <v>178896.04113598887</v>
      </c>
    </row>
    <row r="127" spans="1:18" x14ac:dyDescent="0.25">
      <c r="A127" s="50" t="s">
        <v>479</v>
      </c>
      <c r="B127" s="21">
        <v>995.3</v>
      </c>
      <c r="C127" s="21">
        <v>670.69999999999993</v>
      </c>
      <c r="D127" s="21">
        <f t="shared" si="4"/>
        <v>324.60000000000002</v>
      </c>
      <c r="E127" s="22">
        <v>2299.1</v>
      </c>
      <c r="F127" s="22">
        <v>2431.4699999999998</v>
      </c>
      <c r="G127" s="53">
        <f t="shared" si="5"/>
        <v>2331261.5319999997</v>
      </c>
      <c r="H127" s="53">
        <v>5937.9</v>
      </c>
      <c r="I127" s="53">
        <v>90.2</v>
      </c>
      <c r="J127" s="53">
        <v>521.5</v>
      </c>
      <c r="K127" s="53"/>
      <c r="L127" s="54">
        <v>2296378.27024482</v>
      </c>
      <c r="M127" s="56">
        <v>0</v>
      </c>
      <c r="N127" s="54">
        <v>2296378.27024482</v>
      </c>
      <c r="O127" s="54">
        <v>2328553.9300000002</v>
      </c>
      <c r="P127" s="54">
        <f t="shared" si="6"/>
        <v>-32175.659755180124</v>
      </c>
      <c r="Q127" s="54">
        <v>0</v>
      </c>
      <c r="R127" s="54">
        <f t="shared" si="7"/>
        <v>-32175.659755180124</v>
      </c>
    </row>
    <row r="128" spans="1:18" x14ac:dyDescent="0.25">
      <c r="A128" s="50" t="s">
        <v>480</v>
      </c>
      <c r="B128" s="21">
        <v>503</v>
      </c>
      <c r="C128" s="21">
        <v>308</v>
      </c>
      <c r="D128" s="21">
        <f t="shared" si="4"/>
        <v>195</v>
      </c>
      <c r="E128" s="22">
        <v>2299.1</v>
      </c>
      <c r="F128" s="22">
        <v>2431.4699999999998</v>
      </c>
      <c r="G128" s="53">
        <f t="shared" si="5"/>
        <v>1182259.45</v>
      </c>
      <c r="H128" s="53">
        <v>2945.8</v>
      </c>
      <c r="I128" s="53">
        <v>73.3</v>
      </c>
      <c r="J128" s="53">
        <v>242.2</v>
      </c>
      <c r="K128" s="53">
        <v>43</v>
      </c>
      <c r="L128" s="54">
        <v>1152352.6432853106</v>
      </c>
      <c r="M128" s="56">
        <v>1232.9494423647545</v>
      </c>
      <c r="N128" s="54">
        <v>1153585.5927276753</v>
      </c>
      <c r="O128" s="54">
        <v>973841.09000000008</v>
      </c>
      <c r="P128" s="54">
        <f t="shared" si="6"/>
        <v>178511.55328531051</v>
      </c>
      <c r="Q128" s="54">
        <v>1232.9494423647545</v>
      </c>
      <c r="R128" s="54">
        <f t="shared" si="7"/>
        <v>179744.50272767525</v>
      </c>
    </row>
    <row r="129" spans="1:18" x14ac:dyDescent="0.25">
      <c r="A129" s="50" t="s">
        <v>481</v>
      </c>
      <c r="B129" s="21">
        <v>523</v>
      </c>
      <c r="C129" s="21">
        <v>351</v>
      </c>
      <c r="D129" s="21">
        <f t="shared" si="4"/>
        <v>172</v>
      </c>
      <c r="E129" s="22">
        <v>2299.1</v>
      </c>
      <c r="F129" s="22">
        <v>2431.4699999999998</v>
      </c>
      <c r="G129" s="53">
        <f t="shared" si="5"/>
        <v>1225196.94</v>
      </c>
      <c r="H129" s="53">
        <v>3360.6</v>
      </c>
      <c r="I129" s="53"/>
      <c r="J129" s="53">
        <v>275.60000000000002</v>
      </c>
      <c r="K129" s="53"/>
      <c r="L129" s="54">
        <v>1225196.94</v>
      </c>
      <c r="M129" s="56">
        <v>0</v>
      </c>
      <c r="N129" s="54">
        <v>1225196.94</v>
      </c>
      <c r="O129" s="54">
        <v>1139451.7599999998</v>
      </c>
      <c r="P129" s="54">
        <f t="shared" si="6"/>
        <v>85745.180000000168</v>
      </c>
      <c r="Q129" s="54">
        <v>0</v>
      </c>
      <c r="R129" s="54">
        <f t="shared" si="7"/>
        <v>85745.180000000168</v>
      </c>
    </row>
    <row r="130" spans="1:18" x14ac:dyDescent="0.25">
      <c r="A130" s="50" t="s">
        <v>482</v>
      </c>
      <c r="B130" s="21">
        <v>318.76099999999997</v>
      </c>
      <c r="C130" s="21">
        <v>198.47699999999998</v>
      </c>
      <c r="D130" s="21">
        <f t="shared" si="4"/>
        <v>120.28399999999999</v>
      </c>
      <c r="E130" s="22">
        <v>2299.1</v>
      </c>
      <c r="F130" s="22">
        <v>2431.4699999999998</v>
      </c>
      <c r="G130" s="53">
        <f t="shared" si="5"/>
        <v>748785.40817999991</v>
      </c>
      <c r="H130" s="53">
        <v>1680.56</v>
      </c>
      <c r="I130" s="53">
        <v>175.4</v>
      </c>
      <c r="J130" s="53">
        <v>209.4</v>
      </c>
      <c r="K130" s="53">
        <v>130.69999999999999</v>
      </c>
      <c r="L130" s="54">
        <v>673497.96401921788</v>
      </c>
      <c r="M130" s="56">
        <v>4994.480571876582</v>
      </c>
      <c r="N130" s="54">
        <v>678492.44459109451</v>
      </c>
      <c r="O130" s="54">
        <v>614056.16</v>
      </c>
      <c r="P130" s="54">
        <f t="shared" si="6"/>
        <v>59441.804019217845</v>
      </c>
      <c r="Q130" s="54">
        <v>4994.480571876582</v>
      </c>
      <c r="R130" s="54">
        <f t="shared" si="7"/>
        <v>64436.284591094431</v>
      </c>
    </row>
    <row r="131" spans="1:18" x14ac:dyDescent="0.25">
      <c r="A131" s="50" t="s">
        <v>483</v>
      </c>
      <c r="B131" s="21">
        <v>58.725999999999999</v>
      </c>
      <c r="C131" s="21">
        <v>36.798000000000002</v>
      </c>
      <c r="D131" s="21">
        <f t="shared" si="4"/>
        <v>21.927999999999997</v>
      </c>
      <c r="E131" s="22">
        <v>2299.1</v>
      </c>
      <c r="F131" s="22">
        <v>2431.4699999999998</v>
      </c>
      <c r="G131" s="53">
        <f t="shared" si="5"/>
        <v>137919.55595999997</v>
      </c>
      <c r="H131" s="53">
        <v>319.2</v>
      </c>
      <c r="I131" s="53"/>
      <c r="J131" s="53">
        <v>20</v>
      </c>
      <c r="K131" s="53">
        <v>58.1</v>
      </c>
      <c r="L131" s="54">
        <v>136667.31089306521</v>
      </c>
      <c r="M131" s="56">
        <v>1252.2450669347513</v>
      </c>
      <c r="N131" s="54">
        <v>137919.55595999997</v>
      </c>
      <c r="O131" s="54">
        <v>107699.62000000002</v>
      </c>
      <c r="P131" s="54">
        <f t="shared" si="6"/>
        <v>28967.690893065184</v>
      </c>
      <c r="Q131" s="54">
        <v>1252.2450669347513</v>
      </c>
      <c r="R131" s="54">
        <f t="shared" si="7"/>
        <v>30219.935959999937</v>
      </c>
    </row>
    <row r="132" spans="1:18" x14ac:dyDescent="0.25">
      <c r="A132" s="50" t="s">
        <v>484</v>
      </c>
      <c r="B132" s="21">
        <v>2563.77</v>
      </c>
      <c r="C132" s="21">
        <v>1702.78</v>
      </c>
      <c r="D132" s="21">
        <f t="shared" si="4"/>
        <v>860.99</v>
      </c>
      <c r="E132" s="22">
        <v>2299.1</v>
      </c>
      <c r="F132" s="22">
        <v>2431.4699999999998</v>
      </c>
      <c r="G132" s="53">
        <f t="shared" si="5"/>
        <v>6008332.8532999996</v>
      </c>
      <c r="H132" s="53">
        <v>16637.599999999999</v>
      </c>
      <c r="I132" s="53">
        <v>712.2</v>
      </c>
      <c r="J132" s="53">
        <v>2094.59</v>
      </c>
      <c r="K132" s="53">
        <v>63.1</v>
      </c>
      <c r="L132" s="54">
        <v>5759444.8841665676</v>
      </c>
      <c r="M132" s="56">
        <v>2345.4001028378552</v>
      </c>
      <c r="N132" s="54">
        <v>5761790.2842694055</v>
      </c>
      <c r="O132" s="54">
        <v>4945638.29</v>
      </c>
      <c r="P132" s="54">
        <f t="shared" si="6"/>
        <v>813806.59416656755</v>
      </c>
      <c r="Q132" s="54">
        <v>2345.4001028378552</v>
      </c>
      <c r="R132" s="54">
        <f t="shared" si="7"/>
        <v>816151.99426940538</v>
      </c>
    </row>
    <row r="133" spans="1:18" x14ac:dyDescent="0.25">
      <c r="A133" s="50" t="s">
        <v>485</v>
      </c>
      <c r="B133" s="21">
        <v>1540.0199999999998</v>
      </c>
      <c r="C133" s="21">
        <v>1075.1099999999999</v>
      </c>
      <c r="D133" s="21">
        <f t="shared" si="4"/>
        <v>464.90999999999985</v>
      </c>
      <c r="E133" s="22">
        <v>2299.1</v>
      </c>
      <c r="F133" s="22">
        <v>2431.4699999999998</v>
      </c>
      <c r="G133" s="53">
        <f t="shared" si="5"/>
        <v>3602200.1186999991</v>
      </c>
      <c r="H133" s="53">
        <v>9339</v>
      </c>
      <c r="I133" s="53">
        <v>498.7</v>
      </c>
      <c r="J133" s="53">
        <v>1132.7</v>
      </c>
      <c r="K133" s="53"/>
      <c r="L133" s="54">
        <v>3419594.7130466765</v>
      </c>
      <c r="M133" s="56">
        <v>0</v>
      </c>
      <c r="N133" s="54">
        <v>3419594.7130466765</v>
      </c>
      <c r="O133" s="54">
        <v>2688547.77</v>
      </c>
      <c r="P133" s="54">
        <f t="shared" si="6"/>
        <v>731046.94304667646</v>
      </c>
      <c r="Q133" s="54">
        <v>0</v>
      </c>
      <c r="R133" s="54">
        <f t="shared" si="7"/>
        <v>731046.94304667646</v>
      </c>
    </row>
    <row r="134" spans="1:18" x14ac:dyDescent="0.25">
      <c r="A134" s="50" t="s">
        <v>486</v>
      </c>
      <c r="B134" s="21">
        <v>1319.0250000000001</v>
      </c>
      <c r="C134" s="21">
        <v>869.3599999999999</v>
      </c>
      <c r="D134" s="21">
        <f t="shared" ref="D134:D192" si="10">B134-C134</f>
        <v>449.66500000000019</v>
      </c>
      <c r="E134" s="22">
        <v>2299.1</v>
      </c>
      <c r="F134" s="22">
        <v>2431.4699999999998</v>
      </c>
      <c r="G134" s="53">
        <f t="shared" ref="G134:G192" si="11">C134*E134+D134*F134</f>
        <v>3092092.5335499998</v>
      </c>
      <c r="H134" s="53">
        <v>9412.2999999999993</v>
      </c>
      <c r="I134" s="53">
        <v>844.7</v>
      </c>
      <c r="J134" s="53">
        <v>1403</v>
      </c>
      <c r="K134" s="53">
        <v>48.9</v>
      </c>
      <c r="L134" s="54">
        <v>2835827.8646350382</v>
      </c>
      <c r="M134" s="56">
        <v>1765.3651042858369</v>
      </c>
      <c r="N134" s="54">
        <v>2837593.2297393242</v>
      </c>
      <c r="O134" s="54">
        <v>2467884.58</v>
      </c>
      <c r="P134" s="54">
        <f t="shared" ref="P134:P193" si="12">L134-O134</f>
        <v>367943.28463503812</v>
      </c>
      <c r="Q134" s="54">
        <v>1765.3651042858369</v>
      </c>
      <c r="R134" s="54">
        <f t="shared" ref="R134:R193" si="13">P134+Q134</f>
        <v>369708.64973932394</v>
      </c>
    </row>
    <row r="135" spans="1:18" x14ac:dyDescent="0.25">
      <c r="A135" s="50" t="s">
        <v>487</v>
      </c>
      <c r="B135" s="21">
        <v>581.71999999999991</v>
      </c>
      <c r="C135" s="21">
        <v>389.40999999999997</v>
      </c>
      <c r="D135" s="21">
        <f t="shared" si="10"/>
        <v>192.30999999999995</v>
      </c>
      <c r="E135" s="22">
        <v>2299.1</v>
      </c>
      <c r="F135" s="22">
        <v>2431.4699999999998</v>
      </c>
      <c r="G135" s="53">
        <f t="shared" si="11"/>
        <v>1362888.5266999998</v>
      </c>
      <c r="H135" s="53">
        <v>4003.8</v>
      </c>
      <c r="I135" s="53"/>
      <c r="J135" s="53">
        <v>524</v>
      </c>
      <c r="K135" s="53"/>
      <c r="L135" s="54">
        <v>1362888.5266999998</v>
      </c>
      <c r="M135" s="56">
        <v>0</v>
      </c>
      <c r="N135" s="54">
        <v>1362888.5266999998</v>
      </c>
      <c r="O135" s="54">
        <v>1410039.1099999996</v>
      </c>
      <c r="P135" s="54">
        <f t="shared" si="12"/>
        <v>-47150.583299999824</v>
      </c>
      <c r="Q135" s="54">
        <v>0</v>
      </c>
      <c r="R135" s="54">
        <f t="shared" si="13"/>
        <v>-47150.583299999824</v>
      </c>
    </row>
    <row r="136" spans="1:18" x14ac:dyDescent="0.25">
      <c r="A136" s="50" t="s">
        <v>488</v>
      </c>
      <c r="B136" s="21">
        <v>560.94999999999993</v>
      </c>
      <c r="C136" s="21">
        <v>374.15</v>
      </c>
      <c r="D136" s="21">
        <f t="shared" si="10"/>
        <v>186.79999999999995</v>
      </c>
      <c r="E136" s="22">
        <v>2299.1</v>
      </c>
      <c r="F136" s="22">
        <v>2431.4699999999998</v>
      </c>
      <c r="G136" s="53">
        <f t="shared" si="11"/>
        <v>1314406.8609999998</v>
      </c>
      <c r="H136" s="53">
        <v>4107.6000000000004</v>
      </c>
      <c r="I136" s="53"/>
      <c r="J136" s="53">
        <v>548.70000000000005</v>
      </c>
      <c r="K136" s="53"/>
      <c r="L136" s="54">
        <v>1314406.8609999998</v>
      </c>
      <c r="M136" s="56">
        <v>0</v>
      </c>
      <c r="N136" s="54">
        <v>1314406.8609999998</v>
      </c>
      <c r="O136" s="54">
        <v>1333552.3199999998</v>
      </c>
      <c r="P136" s="54">
        <f t="shared" si="12"/>
        <v>-19145.459000000032</v>
      </c>
      <c r="Q136" s="54">
        <v>0</v>
      </c>
      <c r="R136" s="54">
        <f t="shared" si="13"/>
        <v>-19145.459000000032</v>
      </c>
    </row>
    <row r="137" spans="1:18" x14ac:dyDescent="0.25">
      <c r="A137" s="50" t="s">
        <v>489</v>
      </c>
      <c r="B137" s="21">
        <v>927.346</v>
      </c>
      <c r="C137" s="21">
        <v>613</v>
      </c>
      <c r="D137" s="21">
        <f t="shared" si="10"/>
        <v>314.346</v>
      </c>
      <c r="E137" s="22">
        <v>2299.1</v>
      </c>
      <c r="F137" s="22">
        <v>2431.4699999999998</v>
      </c>
      <c r="G137" s="53">
        <f t="shared" si="11"/>
        <v>2173671.1686200001</v>
      </c>
      <c r="H137" s="53">
        <v>5670.8</v>
      </c>
      <c r="I137" s="53">
        <v>129</v>
      </c>
      <c r="J137" s="53">
        <v>642.20000000000005</v>
      </c>
      <c r="K137" s="53">
        <v>173</v>
      </c>
      <c r="L137" s="54">
        <v>2119187.2438094481</v>
      </c>
      <c r="M137" s="56">
        <v>6276.413621404281</v>
      </c>
      <c r="N137" s="54">
        <v>2125463.6574308523</v>
      </c>
      <c r="O137" s="54">
        <v>1877520.79</v>
      </c>
      <c r="P137" s="54">
        <f t="shared" si="12"/>
        <v>241666.45380944805</v>
      </c>
      <c r="Q137" s="54">
        <v>6276.413621404281</v>
      </c>
      <c r="R137" s="54">
        <f t="shared" si="13"/>
        <v>247942.86743085232</v>
      </c>
    </row>
    <row r="138" spans="1:18" x14ac:dyDescent="0.25">
      <c r="A138" s="50" t="s">
        <v>490</v>
      </c>
      <c r="B138" s="21">
        <v>738</v>
      </c>
      <c r="C138" s="21">
        <v>516</v>
      </c>
      <c r="D138" s="21">
        <f t="shared" si="10"/>
        <v>222</v>
      </c>
      <c r="E138" s="22">
        <v>2299.1</v>
      </c>
      <c r="F138" s="22">
        <v>2431.4699999999998</v>
      </c>
      <c r="G138" s="53">
        <f t="shared" si="11"/>
        <v>1726121.94</v>
      </c>
      <c r="H138" s="53">
        <v>4515</v>
      </c>
      <c r="I138" s="53"/>
      <c r="J138" s="53"/>
      <c r="K138" s="53"/>
      <c r="L138" s="54">
        <v>1726121.94</v>
      </c>
      <c r="M138" s="56">
        <v>0</v>
      </c>
      <c r="N138" s="54">
        <v>1726121.94</v>
      </c>
      <c r="O138" s="54">
        <v>1780305.0699999998</v>
      </c>
      <c r="P138" s="54">
        <f t="shared" si="12"/>
        <v>-54183.129999999888</v>
      </c>
      <c r="Q138" s="54">
        <v>0</v>
      </c>
      <c r="R138" s="54">
        <f t="shared" si="13"/>
        <v>-54183.129999999888</v>
      </c>
    </row>
    <row r="139" spans="1:18" x14ac:dyDescent="0.25">
      <c r="A139" s="50" t="s">
        <v>491</v>
      </c>
      <c r="B139" s="21">
        <v>553.51900000000001</v>
      </c>
      <c r="C139" s="21">
        <v>380.26000000000005</v>
      </c>
      <c r="D139" s="21">
        <f t="shared" si="10"/>
        <v>173.25899999999996</v>
      </c>
      <c r="E139" s="22">
        <v>2299.1</v>
      </c>
      <c r="F139" s="22">
        <v>2431.4699999999998</v>
      </c>
      <c r="G139" s="53">
        <f t="shared" si="11"/>
        <v>1295529.8267299999</v>
      </c>
      <c r="H139" s="53">
        <v>2823.1</v>
      </c>
      <c r="I139" s="53"/>
      <c r="J139" s="53"/>
      <c r="K139" s="53"/>
      <c r="L139" s="54">
        <v>1295529.8267299999</v>
      </c>
      <c r="M139" s="56">
        <v>0</v>
      </c>
      <c r="N139" s="54">
        <v>1295529.8267299999</v>
      </c>
      <c r="O139" s="54">
        <v>1234862.97</v>
      </c>
      <c r="P139" s="54">
        <f t="shared" si="12"/>
        <v>60666.856729999883</v>
      </c>
      <c r="Q139" s="54">
        <v>0</v>
      </c>
      <c r="R139" s="54">
        <f t="shared" si="13"/>
        <v>60666.856729999883</v>
      </c>
    </row>
    <row r="140" spans="1:18" x14ac:dyDescent="0.25">
      <c r="A140" s="50" t="s">
        <v>492</v>
      </c>
      <c r="B140" s="21">
        <v>572.00700000000006</v>
      </c>
      <c r="C140" s="21">
        <v>387.964</v>
      </c>
      <c r="D140" s="21">
        <f t="shared" si="10"/>
        <v>184.04300000000006</v>
      </c>
      <c r="E140" s="22">
        <v>2299.1</v>
      </c>
      <c r="F140" s="22">
        <v>2431.4699999999998</v>
      </c>
      <c r="G140" s="53">
        <f t="shared" si="11"/>
        <v>1339463.0656099999</v>
      </c>
      <c r="H140" s="53">
        <v>2759.4</v>
      </c>
      <c r="I140" s="53"/>
      <c r="J140" s="53">
        <v>293.5</v>
      </c>
      <c r="K140" s="53">
        <v>30.2</v>
      </c>
      <c r="L140" s="54">
        <v>1338068.9741135405</v>
      </c>
      <c r="M140" s="56">
        <v>1394.0914964594074</v>
      </c>
      <c r="N140" s="54">
        <v>1339463.0656099999</v>
      </c>
      <c r="O140" s="54">
        <v>1313703.4000000001</v>
      </c>
      <c r="P140" s="54">
        <f t="shared" si="12"/>
        <v>24365.574113540351</v>
      </c>
      <c r="Q140" s="54">
        <v>1394.0914964594074</v>
      </c>
      <c r="R140" s="54">
        <f t="shared" si="13"/>
        <v>25759.66560999976</v>
      </c>
    </row>
    <row r="141" spans="1:18" x14ac:dyDescent="0.25">
      <c r="A141" s="50" t="s">
        <v>493</v>
      </c>
      <c r="B141" s="21">
        <v>581</v>
      </c>
      <c r="C141" s="21">
        <v>379</v>
      </c>
      <c r="D141" s="21">
        <f t="shared" si="10"/>
        <v>202</v>
      </c>
      <c r="E141" s="22">
        <v>2299.1</v>
      </c>
      <c r="F141" s="22">
        <v>2431.4699999999998</v>
      </c>
      <c r="G141" s="53">
        <f t="shared" si="11"/>
        <v>1362515.8399999999</v>
      </c>
      <c r="H141" s="53">
        <v>4555.2</v>
      </c>
      <c r="I141" s="53"/>
      <c r="J141" s="53">
        <v>413</v>
      </c>
      <c r="K141" s="53">
        <v>67.400000000000006</v>
      </c>
      <c r="L141" s="54">
        <v>1360864.38736369</v>
      </c>
      <c r="M141" s="56">
        <v>1651.4526363097855</v>
      </c>
      <c r="N141" s="54">
        <v>1362515.8399999999</v>
      </c>
      <c r="O141" s="54">
        <v>1203932</v>
      </c>
      <c r="P141" s="54">
        <f t="shared" si="12"/>
        <v>156932.38736368995</v>
      </c>
      <c r="Q141" s="54">
        <v>1651.4526363097855</v>
      </c>
      <c r="R141" s="54">
        <f t="shared" si="13"/>
        <v>158583.83999999973</v>
      </c>
    </row>
    <row r="142" spans="1:18" x14ac:dyDescent="0.25">
      <c r="A142" s="50" t="s">
        <v>494</v>
      </c>
      <c r="B142" s="21">
        <v>716.91800000000001</v>
      </c>
      <c r="C142" s="21">
        <v>481.91800000000001</v>
      </c>
      <c r="D142" s="21">
        <f t="shared" si="10"/>
        <v>235</v>
      </c>
      <c r="E142" s="22">
        <v>2299.1</v>
      </c>
      <c r="F142" s="22">
        <v>2431.4699999999998</v>
      </c>
      <c r="G142" s="53">
        <f t="shared" si="11"/>
        <v>1679373.1237999999</v>
      </c>
      <c r="H142" s="53">
        <v>4175.6499999999996</v>
      </c>
      <c r="I142" s="53">
        <v>127.1</v>
      </c>
      <c r="J142" s="53">
        <v>379</v>
      </c>
      <c r="K142" s="53">
        <v>103.3</v>
      </c>
      <c r="L142" s="54">
        <v>1626672.5110161514</v>
      </c>
      <c r="M142" s="56">
        <v>3187.3451129100581</v>
      </c>
      <c r="N142" s="54">
        <v>1629859.8561290614</v>
      </c>
      <c r="O142" s="54">
        <v>1543514.94</v>
      </c>
      <c r="P142" s="54">
        <f t="shared" si="12"/>
        <v>83157.571016151458</v>
      </c>
      <c r="Q142" s="54">
        <v>3187.3451129100581</v>
      </c>
      <c r="R142" s="54">
        <f t="shared" si="13"/>
        <v>86344.916129061516</v>
      </c>
    </row>
    <row r="143" spans="1:18" x14ac:dyDescent="0.25">
      <c r="A143" s="50" t="s">
        <v>495</v>
      </c>
      <c r="B143" s="21">
        <v>566</v>
      </c>
      <c r="C143" s="21">
        <v>375</v>
      </c>
      <c r="D143" s="21">
        <f t="shared" si="10"/>
        <v>191</v>
      </c>
      <c r="E143" s="22">
        <v>2299.1</v>
      </c>
      <c r="F143" s="22">
        <v>2431.4699999999998</v>
      </c>
      <c r="G143" s="53">
        <f t="shared" si="11"/>
        <v>1326573.27</v>
      </c>
      <c r="H143" s="53">
        <v>3143.6</v>
      </c>
      <c r="I143" s="53">
        <v>149</v>
      </c>
      <c r="J143" s="53">
        <v>270</v>
      </c>
      <c r="K143" s="53">
        <v>105.8</v>
      </c>
      <c r="L143" s="54">
        <v>1263553.538809933</v>
      </c>
      <c r="M143" s="56">
        <v>3129.9623636642514</v>
      </c>
      <c r="N143" s="54">
        <v>1266683.5011735973</v>
      </c>
      <c r="O143" s="54">
        <v>1213284.4099999999</v>
      </c>
      <c r="P143" s="54">
        <f t="shared" si="12"/>
        <v>50269.128809933085</v>
      </c>
      <c r="Q143" s="54">
        <v>3129.9623636642514</v>
      </c>
      <c r="R143" s="54">
        <f t="shared" si="13"/>
        <v>53399.091173597335</v>
      </c>
    </row>
    <row r="144" spans="1:18" x14ac:dyDescent="0.25">
      <c r="A144" s="50" t="s">
        <v>496</v>
      </c>
      <c r="B144" s="21">
        <v>673</v>
      </c>
      <c r="C144" s="21">
        <v>434</v>
      </c>
      <c r="D144" s="21">
        <f t="shared" si="10"/>
        <v>239</v>
      </c>
      <c r="E144" s="22">
        <v>2299.1</v>
      </c>
      <c r="F144" s="22">
        <v>2431.4699999999998</v>
      </c>
      <c r="G144" s="53">
        <f t="shared" si="11"/>
        <v>1578930.73</v>
      </c>
      <c r="H144" s="53">
        <v>4449.22</v>
      </c>
      <c r="I144" s="53"/>
      <c r="J144" s="53">
        <v>393.2</v>
      </c>
      <c r="K144" s="53">
        <v>87.7</v>
      </c>
      <c r="L144" s="54">
        <v>1576452.4372646585</v>
      </c>
      <c r="M144" s="56">
        <v>2478.2927353414784</v>
      </c>
      <c r="N144" s="54">
        <v>1578930.73</v>
      </c>
      <c r="O144" s="54">
        <v>1656219.98</v>
      </c>
      <c r="P144" s="54">
        <f t="shared" si="12"/>
        <v>-79767.542735341471</v>
      </c>
      <c r="Q144" s="54">
        <v>2478.2927353414784</v>
      </c>
      <c r="R144" s="54">
        <f t="shared" si="13"/>
        <v>-77289.249999999985</v>
      </c>
    </row>
    <row r="145" spans="1:18" x14ac:dyDescent="0.25">
      <c r="A145" s="50" t="s">
        <v>497</v>
      </c>
      <c r="B145" s="21">
        <v>691</v>
      </c>
      <c r="C145" s="21">
        <v>439</v>
      </c>
      <c r="D145" s="21">
        <f t="shared" si="10"/>
        <v>252</v>
      </c>
      <c r="E145" s="22">
        <v>2299.1</v>
      </c>
      <c r="F145" s="22">
        <v>2431.4699999999998</v>
      </c>
      <c r="G145" s="53">
        <f t="shared" si="11"/>
        <v>1622035.3399999999</v>
      </c>
      <c r="H145" s="53">
        <v>4158.2</v>
      </c>
      <c r="I145" s="53">
        <v>172.3</v>
      </c>
      <c r="J145" s="53">
        <v>392</v>
      </c>
      <c r="K145" s="53">
        <v>247.5</v>
      </c>
      <c r="L145" s="54">
        <v>1550509.1019663105</v>
      </c>
      <c r="M145" s="56">
        <v>7279.0353332912418</v>
      </c>
      <c r="N145" s="54">
        <v>1557788.1372996017</v>
      </c>
      <c r="O145" s="54">
        <v>1408446.55</v>
      </c>
      <c r="P145" s="54">
        <f t="shared" si="12"/>
        <v>142062.55196631048</v>
      </c>
      <c r="Q145" s="54">
        <v>7279.0353332912418</v>
      </c>
      <c r="R145" s="54">
        <f t="shared" si="13"/>
        <v>149341.58729960173</v>
      </c>
    </row>
    <row r="146" spans="1:18" x14ac:dyDescent="0.25">
      <c r="A146" s="50" t="s">
        <v>498</v>
      </c>
      <c r="B146" s="21">
        <v>232</v>
      </c>
      <c r="C146" s="21">
        <v>151</v>
      </c>
      <c r="D146" s="21">
        <f t="shared" si="10"/>
        <v>81</v>
      </c>
      <c r="E146" s="22">
        <v>2299.1</v>
      </c>
      <c r="F146" s="22">
        <v>2431.4699999999998</v>
      </c>
      <c r="G146" s="53">
        <f t="shared" si="11"/>
        <v>544113.16999999993</v>
      </c>
      <c r="H146" s="53">
        <v>899.2</v>
      </c>
      <c r="I146" s="53">
        <v>77.7</v>
      </c>
      <c r="J146" s="53">
        <v>76.900000000000006</v>
      </c>
      <c r="K146" s="53"/>
      <c r="L146" s="54">
        <v>500835.87108608859</v>
      </c>
      <c r="M146" s="56">
        <v>0</v>
      </c>
      <c r="N146" s="54">
        <v>500835.87108608859</v>
      </c>
      <c r="O146" s="54">
        <v>466842.25999999989</v>
      </c>
      <c r="P146" s="54">
        <f t="shared" si="12"/>
        <v>33993.611086088698</v>
      </c>
      <c r="Q146" s="54">
        <v>0</v>
      </c>
      <c r="R146" s="54">
        <f t="shared" si="13"/>
        <v>33993.611086088698</v>
      </c>
    </row>
    <row r="147" spans="1:18" x14ac:dyDescent="0.25">
      <c r="A147" s="50" t="s">
        <v>499</v>
      </c>
      <c r="B147" s="21">
        <v>424.81</v>
      </c>
      <c r="C147" s="21">
        <v>281.96999999999997</v>
      </c>
      <c r="D147" s="21">
        <f t="shared" si="10"/>
        <v>142.84000000000003</v>
      </c>
      <c r="E147" s="22">
        <v>2299.1</v>
      </c>
      <c r="F147" s="22">
        <v>2431.4699999999998</v>
      </c>
      <c r="G147" s="53">
        <f t="shared" si="11"/>
        <v>995588.40179999999</v>
      </c>
      <c r="H147" s="53">
        <v>2455.56</v>
      </c>
      <c r="I147" s="53"/>
      <c r="J147" s="53">
        <v>416.9</v>
      </c>
      <c r="K147" s="53">
        <v>597.79999999999995</v>
      </c>
      <c r="L147" s="54">
        <v>967298.22687302378</v>
      </c>
      <c r="M147" s="56">
        <v>28290.1749269762</v>
      </c>
      <c r="N147" s="54">
        <v>995588.40179999999</v>
      </c>
      <c r="O147" s="54">
        <v>1232921.71</v>
      </c>
      <c r="P147" s="54">
        <f t="shared" si="12"/>
        <v>-265623.48312697618</v>
      </c>
      <c r="Q147" s="54">
        <v>28290.1749269762</v>
      </c>
      <c r="R147" s="54">
        <f t="shared" si="13"/>
        <v>-237333.30819999997</v>
      </c>
    </row>
    <row r="148" spans="1:18" x14ac:dyDescent="0.25">
      <c r="A148" s="50" t="s">
        <v>500</v>
      </c>
      <c r="B148" s="21">
        <v>426</v>
      </c>
      <c r="C148" s="21">
        <v>292</v>
      </c>
      <c r="D148" s="21">
        <f t="shared" si="10"/>
        <v>134</v>
      </c>
      <c r="E148" s="22">
        <v>2299.1</v>
      </c>
      <c r="F148" s="22">
        <v>2431.4699999999998</v>
      </c>
      <c r="G148" s="53">
        <f t="shared" si="11"/>
        <v>997154.17999999993</v>
      </c>
      <c r="H148" s="53">
        <v>2839.03</v>
      </c>
      <c r="I148" s="53">
        <v>134.6</v>
      </c>
      <c r="J148" s="53">
        <v>382.1</v>
      </c>
      <c r="K148" s="53">
        <v>126.4</v>
      </c>
      <c r="L148" s="54">
        <v>947598.51074458612</v>
      </c>
      <c r="M148" s="56">
        <v>4629.4939257339302</v>
      </c>
      <c r="N148" s="54">
        <v>952228.00467032008</v>
      </c>
      <c r="O148" s="54">
        <v>863323.39000000013</v>
      </c>
      <c r="P148" s="54">
        <f t="shared" si="12"/>
        <v>84275.120744585991</v>
      </c>
      <c r="Q148" s="54">
        <v>4629.4939257339302</v>
      </c>
      <c r="R148" s="54">
        <f t="shared" si="13"/>
        <v>88904.614670319919</v>
      </c>
    </row>
    <row r="149" spans="1:18" x14ac:dyDescent="0.25">
      <c r="A149" s="50" t="s">
        <v>501</v>
      </c>
      <c r="B149" s="21">
        <v>333.03999999999996</v>
      </c>
      <c r="C149" s="21">
        <v>213.68999999999997</v>
      </c>
      <c r="D149" s="21">
        <f t="shared" si="10"/>
        <v>119.35</v>
      </c>
      <c r="E149" s="22">
        <v>2299.1</v>
      </c>
      <c r="F149" s="22">
        <v>2431.4699999999998</v>
      </c>
      <c r="G149" s="53">
        <f t="shared" si="11"/>
        <v>781490.62349999987</v>
      </c>
      <c r="H149" s="53">
        <v>2893.6</v>
      </c>
      <c r="I149" s="53"/>
      <c r="J149" s="53">
        <v>276.5</v>
      </c>
      <c r="K149" s="53">
        <v>456.9</v>
      </c>
      <c r="L149" s="54">
        <v>772195.45042048011</v>
      </c>
      <c r="M149" s="56">
        <v>9295.1730795198</v>
      </c>
      <c r="N149" s="54">
        <v>781490.62349999987</v>
      </c>
      <c r="O149" s="54">
        <v>845275.02000000014</v>
      </c>
      <c r="P149" s="54">
        <f t="shared" si="12"/>
        <v>-73079.56957952003</v>
      </c>
      <c r="Q149" s="54">
        <v>9295.1730795198</v>
      </c>
      <c r="R149" s="54">
        <f t="shared" si="13"/>
        <v>-63784.396500000228</v>
      </c>
    </row>
    <row r="150" spans="1:18" x14ac:dyDescent="0.25">
      <c r="A150" s="50" t="s">
        <v>502</v>
      </c>
      <c r="B150" s="21">
        <v>434.22500000000002</v>
      </c>
      <c r="C150" s="21">
        <v>260.01499999999999</v>
      </c>
      <c r="D150" s="21">
        <f t="shared" si="10"/>
        <v>174.21000000000004</v>
      </c>
      <c r="E150" s="22">
        <v>2299.1</v>
      </c>
      <c r="F150" s="22">
        <v>2431.4699999999998</v>
      </c>
      <c r="G150" s="53">
        <f t="shared" si="11"/>
        <v>1021386.8752000001</v>
      </c>
      <c r="H150" s="53">
        <v>2615.4</v>
      </c>
      <c r="I150" s="53"/>
      <c r="J150" s="53">
        <v>278</v>
      </c>
      <c r="K150" s="53">
        <v>578.6</v>
      </c>
      <c r="L150" s="54">
        <v>1003609.3988653268</v>
      </c>
      <c r="M150" s="56">
        <v>17777.476334673393</v>
      </c>
      <c r="N150" s="54">
        <v>1021386.8752000001</v>
      </c>
      <c r="O150" s="54">
        <v>916103.74000000011</v>
      </c>
      <c r="P150" s="54">
        <f t="shared" si="12"/>
        <v>87505.658865326666</v>
      </c>
      <c r="Q150" s="54">
        <v>17777.476334673393</v>
      </c>
      <c r="R150" s="54">
        <f t="shared" si="13"/>
        <v>105283.13520000006</v>
      </c>
    </row>
    <row r="151" spans="1:18" x14ac:dyDescent="0.25">
      <c r="A151" s="50" t="s">
        <v>503</v>
      </c>
      <c r="B151" s="21">
        <v>760.46000000000015</v>
      </c>
      <c r="C151" s="21">
        <v>474.92</v>
      </c>
      <c r="D151" s="21">
        <f t="shared" si="10"/>
        <v>285.54000000000013</v>
      </c>
      <c r="E151" s="22">
        <v>2299.1</v>
      </c>
      <c r="F151" s="22">
        <v>2431.4699999999998</v>
      </c>
      <c r="G151" s="53">
        <f t="shared" si="11"/>
        <v>1786170.5158000002</v>
      </c>
      <c r="H151" s="53">
        <v>3103.2</v>
      </c>
      <c r="I151" s="53"/>
      <c r="J151" s="53"/>
      <c r="K151" s="53"/>
      <c r="L151" s="54">
        <v>1786170.5158000002</v>
      </c>
      <c r="M151" s="56">
        <v>0</v>
      </c>
      <c r="N151" s="54">
        <v>1786170.5158000002</v>
      </c>
      <c r="O151" s="54">
        <v>1523444.3299999998</v>
      </c>
      <c r="P151" s="54">
        <f t="shared" si="12"/>
        <v>262726.18580000033</v>
      </c>
      <c r="Q151" s="54">
        <v>0</v>
      </c>
      <c r="R151" s="54">
        <f t="shared" si="13"/>
        <v>262726.18580000033</v>
      </c>
    </row>
    <row r="152" spans="1:18" x14ac:dyDescent="0.25">
      <c r="A152" s="50" t="s">
        <v>504</v>
      </c>
      <c r="B152" s="21">
        <v>587.61999999999989</v>
      </c>
      <c r="C152" s="21">
        <v>391.26999999999992</v>
      </c>
      <c r="D152" s="21">
        <f t="shared" si="10"/>
        <v>196.34999999999997</v>
      </c>
      <c r="E152" s="22">
        <v>2299.1</v>
      </c>
      <c r="F152" s="22">
        <v>2431.4699999999998</v>
      </c>
      <c r="G152" s="53">
        <f t="shared" si="11"/>
        <v>1376987.9914999998</v>
      </c>
      <c r="H152" s="53">
        <v>3887.8</v>
      </c>
      <c r="I152" s="53"/>
      <c r="J152" s="53">
        <v>446.15</v>
      </c>
      <c r="K152" s="53">
        <v>156</v>
      </c>
      <c r="L152" s="54">
        <v>1371519.5687176981</v>
      </c>
      <c r="M152" s="56">
        <v>5468.4227823016408</v>
      </c>
      <c r="N152" s="54">
        <v>1376987.9914999998</v>
      </c>
      <c r="O152" s="54">
        <v>1813375.4099999997</v>
      </c>
      <c r="P152" s="54">
        <f t="shared" si="12"/>
        <v>-441855.84128230158</v>
      </c>
      <c r="Q152" s="54">
        <v>5468.4227823016408</v>
      </c>
      <c r="R152" s="54">
        <f t="shared" si="13"/>
        <v>-436387.41849999991</v>
      </c>
    </row>
    <row r="153" spans="1:18" x14ac:dyDescent="0.25">
      <c r="A153" s="50" t="s">
        <v>505</v>
      </c>
      <c r="B153" s="21">
        <v>1686</v>
      </c>
      <c r="C153" s="21">
        <v>1129</v>
      </c>
      <c r="D153" s="21">
        <f t="shared" si="10"/>
        <v>557</v>
      </c>
      <c r="E153" s="22">
        <v>2299.1</v>
      </c>
      <c r="F153" s="22">
        <v>2431.4699999999998</v>
      </c>
      <c r="G153" s="53">
        <f t="shared" si="11"/>
        <v>3950012.6899999995</v>
      </c>
      <c r="H153" s="53">
        <v>9636.4</v>
      </c>
      <c r="I153" s="53"/>
      <c r="J153" s="53">
        <v>3734.9</v>
      </c>
      <c r="K153" s="53">
        <v>63</v>
      </c>
      <c r="L153" s="54">
        <v>3942846.3152326494</v>
      </c>
      <c r="M153" s="56">
        <v>7166.3747673499111</v>
      </c>
      <c r="N153" s="54">
        <v>3950012.6899999995</v>
      </c>
      <c r="O153" s="54">
        <v>3897970.2800000003</v>
      </c>
      <c r="P153" s="54">
        <f t="shared" si="12"/>
        <v>44876.035232649185</v>
      </c>
      <c r="Q153" s="54">
        <v>7166.3747673499111</v>
      </c>
      <c r="R153" s="54">
        <f t="shared" si="13"/>
        <v>52042.409999999094</v>
      </c>
    </row>
    <row r="154" spans="1:18" x14ac:dyDescent="0.25">
      <c r="A154" s="50" t="s">
        <v>506</v>
      </c>
      <c r="B154" s="21">
        <v>442</v>
      </c>
      <c r="C154" s="21">
        <v>293</v>
      </c>
      <c r="D154" s="21">
        <f t="shared" si="10"/>
        <v>149</v>
      </c>
      <c r="E154" s="22">
        <v>2299.1</v>
      </c>
      <c r="F154" s="22">
        <v>2431.4699999999998</v>
      </c>
      <c r="G154" s="53">
        <f t="shared" si="11"/>
        <v>1035925.3299999998</v>
      </c>
      <c r="H154" s="53">
        <v>2408.6999999999998</v>
      </c>
      <c r="I154" s="53"/>
      <c r="J154" s="53">
        <v>266.2</v>
      </c>
      <c r="K154" s="53">
        <v>247.6</v>
      </c>
      <c r="L154" s="54">
        <v>1026315.7928329507</v>
      </c>
      <c r="M154" s="56">
        <v>9609.537167049135</v>
      </c>
      <c r="N154" s="54">
        <v>1035925.3299999998</v>
      </c>
      <c r="O154" s="54">
        <v>1047122.3099999997</v>
      </c>
      <c r="P154" s="54">
        <f t="shared" si="12"/>
        <v>-20806.517167048994</v>
      </c>
      <c r="Q154" s="54">
        <v>9609.537167049135</v>
      </c>
      <c r="R154" s="54">
        <f t="shared" si="13"/>
        <v>-11196.97999999986</v>
      </c>
    </row>
    <row r="155" spans="1:18" x14ac:dyDescent="0.25">
      <c r="A155" s="50" t="s">
        <v>507</v>
      </c>
      <c r="B155" s="21">
        <v>447</v>
      </c>
      <c r="C155" s="21">
        <v>283</v>
      </c>
      <c r="D155" s="21">
        <f t="shared" si="10"/>
        <v>164</v>
      </c>
      <c r="E155" s="22">
        <v>2299.1</v>
      </c>
      <c r="F155" s="22">
        <v>2431.4699999999998</v>
      </c>
      <c r="G155" s="53">
        <f t="shared" si="11"/>
        <v>1049406.3799999999</v>
      </c>
      <c r="H155" s="53">
        <v>2704.6</v>
      </c>
      <c r="I155" s="53"/>
      <c r="J155" s="53"/>
      <c r="K155" s="53"/>
      <c r="L155" s="54">
        <v>1049406.3799999999</v>
      </c>
      <c r="M155" s="56">
        <v>0</v>
      </c>
      <c r="N155" s="54">
        <v>1049406.3799999999</v>
      </c>
      <c r="O155" s="54">
        <v>1012072.6700000002</v>
      </c>
      <c r="P155" s="54">
        <f t="shared" si="12"/>
        <v>37333.70999999973</v>
      </c>
      <c r="Q155" s="54">
        <v>0</v>
      </c>
      <c r="R155" s="54">
        <f t="shared" si="13"/>
        <v>37333.70999999973</v>
      </c>
    </row>
    <row r="156" spans="1:18" x14ac:dyDescent="0.25">
      <c r="A156" s="50" t="s">
        <v>508</v>
      </c>
      <c r="B156" s="21">
        <v>834</v>
      </c>
      <c r="C156" s="21">
        <v>568</v>
      </c>
      <c r="D156" s="21">
        <f t="shared" si="10"/>
        <v>266</v>
      </c>
      <c r="E156" s="22">
        <v>2299.1</v>
      </c>
      <c r="F156" s="22">
        <v>2431.4699999999998</v>
      </c>
      <c r="G156" s="53">
        <f t="shared" si="11"/>
        <v>1952659.8199999998</v>
      </c>
      <c r="H156" s="53">
        <v>5781.6</v>
      </c>
      <c r="I156" s="53"/>
      <c r="J156" s="53"/>
      <c r="K156" s="53"/>
      <c r="L156" s="54">
        <v>1952659.8199999998</v>
      </c>
      <c r="M156" s="56">
        <v>0</v>
      </c>
      <c r="N156" s="54">
        <v>1952659.8199999998</v>
      </c>
      <c r="O156" s="54">
        <v>2027021.9299999997</v>
      </c>
      <c r="P156" s="54">
        <f t="shared" si="12"/>
        <v>-74362.10999999987</v>
      </c>
      <c r="Q156" s="54">
        <v>0</v>
      </c>
      <c r="R156" s="54">
        <f t="shared" si="13"/>
        <v>-74362.10999999987</v>
      </c>
    </row>
    <row r="157" spans="1:18" x14ac:dyDescent="0.25">
      <c r="A157" s="50" t="s">
        <v>509</v>
      </c>
      <c r="B157" s="21">
        <v>823</v>
      </c>
      <c r="C157" s="21">
        <v>494</v>
      </c>
      <c r="D157" s="21">
        <f t="shared" si="10"/>
        <v>329</v>
      </c>
      <c r="E157" s="22">
        <v>2299.1</v>
      </c>
      <c r="F157" s="22">
        <v>2431.4699999999998</v>
      </c>
      <c r="G157" s="53">
        <f t="shared" si="11"/>
        <v>1935709.0299999998</v>
      </c>
      <c r="H157" s="53">
        <v>5816.9</v>
      </c>
      <c r="I157" s="53"/>
      <c r="J157" s="53"/>
      <c r="K157" s="53"/>
      <c r="L157" s="54">
        <v>1935709.0299999998</v>
      </c>
      <c r="M157" s="56">
        <v>0</v>
      </c>
      <c r="N157" s="54">
        <v>1935709.0299999998</v>
      </c>
      <c r="O157" s="54">
        <v>1794590.6100000003</v>
      </c>
      <c r="P157" s="54">
        <f t="shared" si="12"/>
        <v>141118.41999999946</v>
      </c>
      <c r="Q157" s="54">
        <v>0</v>
      </c>
      <c r="R157" s="54">
        <f t="shared" si="13"/>
        <v>141118.41999999946</v>
      </c>
    </row>
    <row r="158" spans="1:18" x14ac:dyDescent="0.25">
      <c r="A158" s="50" t="s">
        <v>510</v>
      </c>
      <c r="B158" s="21">
        <v>410.29799999999994</v>
      </c>
      <c r="C158" s="21">
        <v>276.221</v>
      </c>
      <c r="D158" s="21">
        <f t="shared" si="10"/>
        <v>134.07699999999994</v>
      </c>
      <c r="E158" s="22">
        <v>2299.1</v>
      </c>
      <c r="F158" s="22">
        <v>2431.4699999999998</v>
      </c>
      <c r="G158" s="53">
        <f t="shared" si="11"/>
        <v>961063.90428999974</v>
      </c>
      <c r="H158" s="53">
        <v>1712.6</v>
      </c>
      <c r="I158" s="53">
        <v>497.8</v>
      </c>
      <c r="J158" s="53">
        <v>291.8</v>
      </c>
      <c r="K158" s="53">
        <v>1060.2</v>
      </c>
      <c r="L158" s="54">
        <v>715117.18985087401</v>
      </c>
      <c r="M158" s="56">
        <v>35489.911233192135</v>
      </c>
      <c r="N158" s="54">
        <v>750607.10108406609</v>
      </c>
      <c r="O158" s="54">
        <v>704694.6</v>
      </c>
      <c r="P158" s="54">
        <f t="shared" si="12"/>
        <v>10422.589850874036</v>
      </c>
      <c r="Q158" s="54">
        <v>35489.911233192135</v>
      </c>
      <c r="R158" s="54">
        <f t="shared" si="13"/>
        <v>45912.501084066171</v>
      </c>
    </row>
    <row r="159" spans="1:18" x14ac:dyDescent="0.25">
      <c r="A159" s="50" t="s">
        <v>511</v>
      </c>
      <c r="B159" s="21">
        <v>742.18900000000008</v>
      </c>
      <c r="C159" s="21">
        <v>467.89</v>
      </c>
      <c r="D159" s="21">
        <f t="shared" si="10"/>
        <v>274.29900000000009</v>
      </c>
      <c r="E159" s="22">
        <v>2299.1</v>
      </c>
      <c r="F159" s="22">
        <v>2431.4699999999998</v>
      </c>
      <c r="G159" s="53">
        <f t="shared" si="11"/>
        <v>1742675.6885300002</v>
      </c>
      <c r="H159" s="53">
        <v>3084.1</v>
      </c>
      <c r="I159" s="53"/>
      <c r="J159" s="53"/>
      <c r="K159" s="53"/>
      <c r="L159" s="54">
        <v>1742675.6885300002</v>
      </c>
      <c r="M159" s="56">
        <v>0</v>
      </c>
      <c r="N159" s="54">
        <v>1742675.6885300002</v>
      </c>
      <c r="O159" s="54">
        <v>1556037.9399999997</v>
      </c>
      <c r="P159" s="54">
        <f t="shared" si="12"/>
        <v>186637.74853000045</v>
      </c>
      <c r="Q159" s="54">
        <v>0</v>
      </c>
      <c r="R159" s="54">
        <f t="shared" si="13"/>
        <v>186637.74853000045</v>
      </c>
    </row>
    <row r="160" spans="1:18" x14ac:dyDescent="0.25">
      <c r="A160" s="50" t="s">
        <v>512</v>
      </c>
      <c r="B160" s="21">
        <v>685</v>
      </c>
      <c r="C160" s="21">
        <v>458.4</v>
      </c>
      <c r="D160" s="21">
        <f t="shared" si="10"/>
        <v>226.60000000000002</v>
      </c>
      <c r="E160" s="22">
        <v>2299.1</v>
      </c>
      <c r="F160" s="22">
        <v>2431.4699999999998</v>
      </c>
      <c r="G160" s="53">
        <f t="shared" si="11"/>
        <v>1604878.5419999999</v>
      </c>
      <c r="H160" s="53">
        <v>3110.1</v>
      </c>
      <c r="I160" s="53"/>
      <c r="J160" s="53"/>
      <c r="K160" s="53"/>
      <c r="L160" s="54">
        <v>1604878.5419999999</v>
      </c>
      <c r="M160" s="56">
        <v>0</v>
      </c>
      <c r="N160" s="54">
        <v>1604878.5419999999</v>
      </c>
      <c r="O160" s="54">
        <v>1572611.69</v>
      </c>
      <c r="P160" s="54">
        <f t="shared" si="12"/>
        <v>32266.851999999955</v>
      </c>
      <c r="Q160" s="54">
        <v>0</v>
      </c>
      <c r="R160" s="54">
        <f t="shared" si="13"/>
        <v>32266.851999999955</v>
      </c>
    </row>
    <row r="161" spans="1:18" x14ac:dyDescent="0.25">
      <c r="A161" s="50" t="s">
        <v>513</v>
      </c>
      <c r="B161" s="21">
        <v>1372.8899999999999</v>
      </c>
      <c r="C161" s="21">
        <v>917.62</v>
      </c>
      <c r="D161" s="21">
        <f t="shared" si="10"/>
        <v>455.26999999999987</v>
      </c>
      <c r="E161" s="22">
        <v>2299.1</v>
      </c>
      <c r="F161" s="22">
        <v>2431.4699999999998</v>
      </c>
      <c r="G161" s="53">
        <f t="shared" si="11"/>
        <v>3216675.4888999993</v>
      </c>
      <c r="H161" s="53">
        <v>10410.200000000001</v>
      </c>
      <c r="I161" s="53">
        <v>37.700000000000003</v>
      </c>
      <c r="J161" s="53"/>
      <c r="K161" s="53"/>
      <c r="L161" s="54">
        <v>3205068.4993679849</v>
      </c>
      <c r="M161" s="56">
        <v>0</v>
      </c>
      <c r="N161" s="54">
        <v>3205068.4993679849</v>
      </c>
      <c r="O161" s="54">
        <v>3013038.2799999993</v>
      </c>
      <c r="P161" s="54">
        <f t="shared" si="12"/>
        <v>192030.21936798561</v>
      </c>
      <c r="Q161" s="54">
        <v>0</v>
      </c>
      <c r="R161" s="54">
        <f t="shared" si="13"/>
        <v>192030.21936798561</v>
      </c>
    </row>
    <row r="162" spans="1:18" x14ac:dyDescent="0.25">
      <c r="A162" s="50" t="s">
        <v>514</v>
      </c>
      <c r="B162" s="21">
        <v>1022.3710000000001</v>
      </c>
      <c r="C162" s="21">
        <v>615.5</v>
      </c>
      <c r="D162" s="21">
        <f t="shared" si="10"/>
        <v>406.87100000000009</v>
      </c>
      <c r="E162" s="22">
        <v>2299.1</v>
      </c>
      <c r="F162" s="22">
        <v>2431.4699999999998</v>
      </c>
      <c r="G162" s="53">
        <f t="shared" si="11"/>
        <v>2404390.6803700002</v>
      </c>
      <c r="H162" s="53">
        <v>5862.3</v>
      </c>
      <c r="I162" s="53">
        <v>1670.6</v>
      </c>
      <c r="J162" s="53">
        <v>518</v>
      </c>
      <c r="K162" s="53">
        <v>62.2</v>
      </c>
      <c r="L162" s="54">
        <v>1870173.8312735122</v>
      </c>
      <c r="M162" s="56">
        <v>1266.9143395616707</v>
      </c>
      <c r="N162" s="54">
        <v>1871440.7456130739</v>
      </c>
      <c r="O162" s="54">
        <v>1457933.16</v>
      </c>
      <c r="P162" s="54">
        <f t="shared" si="12"/>
        <v>412240.6712735123</v>
      </c>
      <c r="Q162" s="54">
        <v>1266.9143395616707</v>
      </c>
      <c r="R162" s="54">
        <f t="shared" si="13"/>
        <v>413507.58561307396</v>
      </c>
    </row>
    <row r="163" spans="1:18" x14ac:dyDescent="0.25">
      <c r="A163" s="50" t="s">
        <v>515</v>
      </c>
      <c r="B163" s="21">
        <v>980.88000000000011</v>
      </c>
      <c r="C163" s="21">
        <v>626.00000000000011</v>
      </c>
      <c r="D163" s="21">
        <f t="shared" si="10"/>
        <v>354.88</v>
      </c>
      <c r="E163" s="22">
        <v>2299.1</v>
      </c>
      <c r="F163" s="22">
        <v>2431.4699999999998</v>
      </c>
      <c r="G163" s="53">
        <f t="shared" si="11"/>
        <v>2302116.6735999999</v>
      </c>
      <c r="H163" s="53">
        <v>7481</v>
      </c>
      <c r="I163" s="53">
        <v>207.8</v>
      </c>
      <c r="J163" s="53"/>
      <c r="K163" s="53"/>
      <c r="L163" s="54">
        <v>2239898.9224848612</v>
      </c>
      <c r="M163" s="56">
        <v>0</v>
      </c>
      <c r="N163" s="54">
        <v>2239898.9224848612</v>
      </c>
      <c r="O163" s="54">
        <v>1797787.7100000002</v>
      </c>
      <c r="P163" s="54">
        <f t="shared" si="12"/>
        <v>442111.21248486103</v>
      </c>
      <c r="Q163" s="54">
        <v>0</v>
      </c>
      <c r="R163" s="54">
        <f t="shared" si="13"/>
        <v>442111.21248486103</v>
      </c>
    </row>
    <row r="164" spans="1:18" x14ac:dyDescent="0.25">
      <c r="A164" s="50" t="s">
        <v>516</v>
      </c>
      <c r="B164" s="21">
        <v>1289.258</v>
      </c>
      <c r="C164" s="21">
        <v>865.71900000000005</v>
      </c>
      <c r="D164" s="21">
        <f t="shared" si="10"/>
        <v>423.53899999999999</v>
      </c>
      <c r="E164" s="22">
        <v>2299.1</v>
      </c>
      <c r="F164" s="22">
        <v>2431.4699999999998</v>
      </c>
      <c r="G164" s="53">
        <f t="shared" si="11"/>
        <v>3020196.9252300002</v>
      </c>
      <c r="H164" s="53">
        <v>7464.1</v>
      </c>
      <c r="I164" s="53">
        <v>1886.3</v>
      </c>
      <c r="J164" s="53"/>
      <c r="K164" s="53"/>
      <c r="L164" s="54">
        <v>2410918.449436307</v>
      </c>
      <c r="M164" s="56">
        <v>0</v>
      </c>
      <c r="N164" s="54">
        <v>2410918.449436307</v>
      </c>
      <c r="O164" s="54">
        <v>2138025.75</v>
      </c>
      <c r="P164" s="54">
        <f t="shared" si="12"/>
        <v>272892.69943630695</v>
      </c>
      <c r="Q164" s="54">
        <v>0</v>
      </c>
      <c r="R164" s="54">
        <f t="shared" si="13"/>
        <v>272892.69943630695</v>
      </c>
    </row>
    <row r="165" spans="1:18" x14ac:dyDescent="0.25">
      <c r="A165" s="50" t="s">
        <v>517</v>
      </c>
      <c r="B165" s="21">
        <v>551.30000000000007</v>
      </c>
      <c r="C165" s="21">
        <v>361.1</v>
      </c>
      <c r="D165" s="21">
        <f t="shared" si="10"/>
        <v>190.20000000000005</v>
      </c>
      <c r="E165" s="22">
        <v>2299.1</v>
      </c>
      <c r="F165" s="22">
        <v>2431.4699999999998</v>
      </c>
      <c r="G165" s="53">
        <f t="shared" si="11"/>
        <v>1292670.6040000001</v>
      </c>
      <c r="H165" s="53">
        <v>2728.9</v>
      </c>
      <c r="I165" s="53">
        <v>787.5</v>
      </c>
      <c r="J165" s="53">
        <v>248</v>
      </c>
      <c r="K165" s="53"/>
      <c r="L165" s="54">
        <v>1003176.2061357071</v>
      </c>
      <c r="M165" s="56">
        <v>0</v>
      </c>
      <c r="N165" s="54">
        <v>1003176.2061357071</v>
      </c>
      <c r="O165" s="54">
        <v>900141.01</v>
      </c>
      <c r="P165" s="54">
        <f t="shared" si="12"/>
        <v>103035.19613570708</v>
      </c>
      <c r="Q165" s="54">
        <v>0</v>
      </c>
      <c r="R165" s="54">
        <f t="shared" si="13"/>
        <v>103035.19613570708</v>
      </c>
    </row>
    <row r="166" spans="1:18" x14ac:dyDescent="0.25">
      <c r="A166" s="50" t="s">
        <v>518</v>
      </c>
      <c r="B166" s="21">
        <v>503.21999999999997</v>
      </c>
      <c r="C166" s="21">
        <v>325.11999999999995</v>
      </c>
      <c r="D166" s="21">
        <f t="shared" si="10"/>
        <v>178.10000000000002</v>
      </c>
      <c r="E166" s="22">
        <v>2299.1</v>
      </c>
      <c r="F166" s="22">
        <v>2431.4699999999998</v>
      </c>
      <c r="G166" s="53">
        <f t="shared" si="11"/>
        <v>1180528.199</v>
      </c>
      <c r="H166" s="53">
        <v>3232.4</v>
      </c>
      <c r="I166" s="53">
        <v>92</v>
      </c>
      <c r="J166" s="53">
        <v>273.7</v>
      </c>
      <c r="K166" s="53">
        <v>90.9</v>
      </c>
      <c r="L166" s="54">
        <v>1145534.1254329798</v>
      </c>
      <c r="M166" s="56">
        <v>2390.0828666632733</v>
      </c>
      <c r="N166" s="54">
        <v>1147924.2082996431</v>
      </c>
      <c r="O166" s="54">
        <v>1084580.8600000001</v>
      </c>
      <c r="P166" s="54">
        <f t="shared" si="12"/>
        <v>60953.265432979679</v>
      </c>
      <c r="Q166" s="54">
        <v>2390.0828666632733</v>
      </c>
      <c r="R166" s="54">
        <f t="shared" si="13"/>
        <v>63343.348299642952</v>
      </c>
    </row>
    <row r="167" spans="1:18" x14ac:dyDescent="0.25">
      <c r="A167" s="50" t="s">
        <v>519</v>
      </c>
      <c r="B167" s="21">
        <v>1534.6380000000001</v>
      </c>
      <c r="C167" s="21">
        <v>1024.0640000000001</v>
      </c>
      <c r="D167" s="21">
        <f t="shared" si="10"/>
        <v>510.57400000000007</v>
      </c>
      <c r="E167" s="22">
        <v>2299.1</v>
      </c>
      <c r="F167" s="22">
        <v>2431.4699999999998</v>
      </c>
      <c r="G167" s="53">
        <f t="shared" si="11"/>
        <v>3595870.9061799999</v>
      </c>
      <c r="H167" s="53">
        <v>11541.6</v>
      </c>
      <c r="I167" s="53">
        <v>107.9</v>
      </c>
      <c r="J167" s="53">
        <v>1607.9</v>
      </c>
      <c r="K167" s="53"/>
      <c r="L167" s="54">
        <v>3562565.2303332416</v>
      </c>
      <c r="M167" s="56">
        <v>0</v>
      </c>
      <c r="N167" s="54">
        <v>3562565.2303332416</v>
      </c>
      <c r="O167" s="54">
        <v>2990237.209999999</v>
      </c>
      <c r="P167" s="54">
        <f t="shared" si="12"/>
        <v>572328.0203332426</v>
      </c>
      <c r="Q167" s="54">
        <v>0</v>
      </c>
      <c r="R167" s="54">
        <f t="shared" si="13"/>
        <v>572328.0203332426</v>
      </c>
    </row>
    <row r="168" spans="1:18" x14ac:dyDescent="0.25">
      <c r="A168" s="50" t="s">
        <v>520</v>
      </c>
      <c r="B168" s="21">
        <v>597.71500000000003</v>
      </c>
      <c r="C168" s="21">
        <v>402.30199999999996</v>
      </c>
      <c r="D168" s="21">
        <f t="shared" si="10"/>
        <v>195.41300000000007</v>
      </c>
      <c r="E168" s="22">
        <v>2299.1</v>
      </c>
      <c r="F168" s="22">
        <v>2431.4699999999998</v>
      </c>
      <c r="G168" s="53">
        <f t="shared" si="11"/>
        <v>1400073.37531</v>
      </c>
      <c r="H168" s="53">
        <v>3846.2</v>
      </c>
      <c r="I168" s="53"/>
      <c r="J168" s="53">
        <v>507.9</v>
      </c>
      <c r="K168" s="53">
        <v>52.7</v>
      </c>
      <c r="L168" s="54">
        <v>1397865.8833562005</v>
      </c>
      <c r="M168" s="56">
        <v>2207.4919537994497</v>
      </c>
      <c r="N168" s="54">
        <v>1400073.37531</v>
      </c>
      <c r="O168" s="54">
        <v>1248634.0000000002</v>
      </c>
      <c r="P168" s="54">
        <f t="shared" si="12"/>
        <v>149231.8833562003</v>
      </c>
      <c r="Q168" s="54">
        <v>2207.4919537994497</v>
      </c>
      <c r="R168" s="54">
        <f t="shared" si="13"/>
        <v>151439.37530999974</v>
      </c>
    </row>
    <row r="169" spans="1:18" x14ac:dyDescent="0.25">
      <c r="A169" s="50" t="s">
        <v>521</v>
      </c>
      <c r="B169" s="21">
        <v>1361.4839999999999</v>
      </c>
      <c r="C169" s="21">
        <v>902.87199999999996</v>
      </c>
      <c r="D169" s="21">
        <f t="shared" si="10"/>
        <v>458.61199999999997</v>
      </c>
      <c r="E169" s="22">
        <v>2299.1</v>
      </c>
      <c r="F169" s="22">
        <v>2431.4699999999998</v>
      </c>
      <c r="G169" s="53">
        <f t="shared" si="11"/>
        <v>3190894.3348399997</v>
      </c>
      <c r="H169" s="53">
        <v>9777.6</v>
      </c>
      <c r="I169" s="53">
        <v>15.5</v>
      </c>
      <c r="J169" s="53">
        <v>1297.5999999999999</v>
      </c>
      <c r="K169" s="53"/>
      <c r="L169" s="54">
        <v>3185843.9562887726</v>
      </c>
      <c r="M169" s="56">
        <v>0</v>
      </c>
      <c r="N169" s="54">
        <v>3185843.9562887726</v>
      </c>
      <c r="O169" s="54">
        <v>2493848.46</v>
      </c>
      <c r="P169" s="54">
        <f t="shared" si="12"/>
        <v>691995.49628877267</v>
      </c>
      <c r="Q169" s="54">
        <v>0</v>
      </c>
      <c r="R169" s="54">
        <f t="shared" si="13"/>
        <v>691995.49628877267</v>
      </c>
    </row>
    <row r="170" spans="1:18" x14ac:dyDescent="0.25">
      <c r="A170" s="50" t="s">
        <v>522</v>
      </c>
      <c r="B170" s="21">
        <v>2915.1</v>
      </c>
      <c r="C170" s="21">
        <v>1997.1999999999998</v>
      </c>
      <c r="D170" s="21">
        <f t="shared" si="10"/>
        <v>917.90000000000009</v>
      </c>
      <c r="E170" s="22">
        <v>2299.1</v>
      </c>
      <c r="F170" s="22">
        <v>2431.4699999999998</v>
      </c>
      <c r="G170" s="53">
        <f t="shared" si="11"/>
        <v>6823608.8329999996</v>
      </c>
      <c r="H170" s="53">
        <v>17614.2</v>
      </c>
      <c r="I170" s="53">
        <v>585.6</v>
      </c>
      <c r="J170" s="53">
        <v>2181.6999999999998</v>
      </c>
      <c r="K170" s="53">
        <v>51.8</v>
      </c>
      <c r="L170" s="54">
        <v>6602044.871768265</v>
      </c>
      <c r="M170" s="56">
        <v>2073.012059617743</v>
      </c>
      <c r="N170" s="54">
        <v>6604117.8838278828</v>
      </c>
      <c r="O170" s="54">
        <v>4826851.6800000016</v>
      </c>
      <c r="P170" s="54">
        <f t="shared" si="12"/>
        <v>1775193.1917682635</v>
      </c>
      <c r="Q170" s="54">
        <v>2073.012059617743</v>
      </c>
      <c r="R170" s="54">
        <f t="shared" si="13"/>
        <v>1777266.2038278813</v>
      </c>
    </row>
    <row r="171" spans="1:18" x14ac:dyDescent="0.25">
      <c r="A171" s="50" t="s">
        <v>523</v>
      </c>
      <c r="B171" s="21">
        <v>816.1</v>
      </c>
      <c r="C171" s="21">
        <v>551</v>
      </c>
      <c r="D171" s="21">
        <f t="shared" si="10"/>
        <v>265.10000000000002</v>
      </c>
      <c r="E171" s="22">
        <v>2299.1</v>
      </c>
      <c r="F171" s="22">
        <v>2431.4699999999998</v>
      </c>
      <c r="G171" s="53">
        <f t="shared" si="11"/>
        <v>1911386.7969999998</v>
      </c>
      <c r="H171" s="53">
        <v>5804.7</v>
      </c>
      <c r="I171" s="53"/>
      <c r="J171" s="53"/>
      <c r="K171" s="53"/>
      <c r="L171" s="54">
        <v>1911386.7969999998</v>
      </c>
      <c r="M171" s="56">
        <v>0</v>
      </c>
      <c r="N171" s="54">
        <v>1911386.7969999998</v>
      </c>
      <c r="O171" s="54">
        <v>1699657.18</v>
      </c>
      <c r="P171" s="54">
        <f t="shared" si="12"/>
        <v>211729.61699999985</v>
      </c>
      <c r="Q171" s="54">
        <v>0</v>
      </c>
      <c r="R171" s="54">
        <f t="shared" si="13"/>
        <v>211729.61699999985</v>
      </c>
    </row>
    <row r="172" spans="1:18" x14ac:dyDescent="0.25">
      <c r="A172" s="50" t="s">
        <v>524</v>
      </c>
      <c r="B172" s="21">
        <v>1904.1999999999998</v>
      </c>
      <c r="C172" s="21">
        <v>1311.5</v>
      </c>
      <c r="D172" s="21">
        <f t="shared" si="10"/>
        <v>592.69999999999982</v>
      </c>
      <c r="E172" s="22">
        <v>2299.1</v>
      </c>
      <c r="F172" s="22">
        <v>2431.4699999999998</v>
      </c>
      <c r="G172" s="53">
        <f t="shared" si="11"/>
        <v>4456401.9189999998</v>
      </c>
      <c r="H172" s="53">
        <v>12351</v>
      </c>
      <c r="I172" s="53">
        <v>95.9</v>
      </c>
      <c r="J172" s="53"/>
      <c r="K172" s="53"/>
      <c r="L172" s="54">
        <v>4422066.5468163965</v>
      </c>
      <c r="M172" s="56">
        <v>0</v>
      </c>
      <c r="N172" s="54">
        <v>4422066.5468163965</v>
      </c>
      <c r="O172" s="54">
        <v>3751929.2299999995</v>
      </c>
      <c r="P172" s="54">
        <f t="shared" si="12"/>
        <v>670137.31681639701</v>
      </c>
      <c r="Q172" s="54">
        <v>0</v>
      </c>
      <c r="R172" s="54">
        <f t="shared" si="13"/>
        <v>670137.31681639701</v>
      </c>
    </row>
    <row r="173" spans="1:18" x14ac:dyDescent="0.25">
      <c r="A173" s="50" t="s">
        <v>525</v>
      </c>
      <c r="B173" s="21">
        <v>561.07999999999993</v>
      </c>
      <c r="C173" s="21">
        <v>378.12999999999994</v>
      </c>
      <c r="D173" s="21">
        <f t="shared" si="10"/>
        <v>182.95</v>
      </c>
      <c r="E173" s="22">
        <v>2299.1</v>
      </c>
      <c r="F173" s="22">
        <v>2431.4699999999998</v>
      </c>
      <c r="G173" s="53">
        <f t="shared" si="11"/>
        <v>1314196.1194999998</v>
      </c>
      <c r="H173" s="53">
        <v>3885</v>
      </c>
      <c r="I173" s="53"/>
      <c r="J173" s="53"/>
      <c r="K173" s="53"/>
      <c r="L173" s="54">
        <v>1314196.1194999998</v>
      </c>
      <c r="M173" s="56">
        <v>0</v>
      </c>
      <c r="N173" s="54">
        <v>1314196.1194999998</v>
      </c>
      <c r="O173" s="54">
        <v>1174952.1299999999</v>
      </c>
      <c r="P173" s="54">
        <f t="shared" si="12"/>
        <v>139243.98949999991</v>
      </c>
      <c r="Q173" s="54">
        <v>0</v>
      </c>
      <c r="R173" s="54">
        <f t="shared" si="13"/>
        <v>139243.98949999991</v>
      </c>
    </row>
    <row r="174" spans="1:18" x14ac:dyDescent="0.25">
      <c r="A174" s="50" t="s">
        <v>526</v>
      </c>
      <c r="B174" s="21">
        <v>2126</v>
      </c>
      <c r="C174" s="21">
        <v>1405.3000000000002</v>
      </c>
      <c r="D174" s="21">
        <f t="shared" si="10"/>
        <v>720.69999999999982</v>
      </c>
      <c r="E174" s="22">
        <v>2299.1</v>
      </c>
      <c r="F174" s="22">
        <v>2431.4699999999998</v>
      </c>
      <c r="G174" s="53">
        <f t="shared" si="11"/>
        <v>4983285.659</v>
      </c>
      <c r="H174" s="53">
        <v>13410.7</v>
      </c>
      <c r="I174" s="53">
        <v>35.9</v>
      </c>
      <c r="J174" s="53">
        <v>1805.8</v>
      </c>
      <c r="K174" s="53">
        <v>62.6</v>
      </c>
      <c r="L174" s="54">
        <v>4967254.5243710186</v>
      </c>
      <c r="M174" s="56">
        <v>2733.9586855246698</v>
      </c>
      <c r="N174" s="54">
        <v>4969988.4830565434</v>
      </c>
      <c r="O174" s="54">
        <v>4637827.34</v>
      </c>
      <c r="P174" s="54">
        <f t="shared" si="12"/>
        <v>329427.18437101878</v>
      </c>
      <c r="Q174" s="54">
        <v>2733.9586855246698</v>
      </c>
      <c r="R174" s="54">
        <f t="shared" si="13"/>
        <v>332161.14305654343</v>
      </c>
    </row>
    <row r="175" spans="1:18" x14ac:dyDescent="0.25">
      <c r="A175" s="50" t="s">
        <v>527</v>
      </c>
      <c r="B175" s="21">
        <v>1202.2</v>
      </c>
      <c r="C175" s="21">
        <v>790.30000000000007</v>
      </c>
      <c r="D175" s="21">
        <f t="shared" si="10"/>
        <v>411.9</v>
      </c>
      <c r="E175" s="22">
        <v>2299.1</v>
      </c>
      <c r="F175" s="22">
        <v>2431.4699999999998</v>
      </c>
      <c r="G175" s="53">
        <f t="shared" si="11"/>
        <v>2818501.2229999998</v>
      </c>
      <c r="H175" s="53">
        <v>5675.5</v>
      </c>
      <c r="I175" s="53"/>
      <c r="J175" s="53">
        <v>768.3</v>
      </c>
      <c r="K175" s="53">
        <v>99.6</v>
      </c>
      <c r="L175" s="54">
        <v>2812705.5104455114</v>
      </c>
      <c r="M175" s="56">
        <v>5795.7125544882756</v>
      </c>
      <c r="N175" s="54">
        <v>2818501.2229999998</v>
      </c>
      <c r="O175" s="54">
        <v>2534788.4899999998</v>
      </c>
      <c r="P175" s="54">
        <f t="shared" si="12"/>
        <v>277917.02044551168</v>
      </c>
      <c r="Q175" s="54">
        <v>5795.7125544882756</v>
      </c>
      <c r="R175" s="54">
        <f t="shared" si="13"/>
        <v>283712.73299999995</v>
      </c>
    </row>
    <row r="176" spans="1:18" x14ac:dyDescent="0.25">
      <c r="A176" s="50" t="s">
        <v>528</v>
      </c>
      <c r="B176" s="21">
        <v>1679.2800000000002</v>
      </c>
      <c r="C176" s="21">
        <v>1117.5700000000002</v>
      </c>
      <c r="D176" s="21">
        <f t="shared" si="10"/>
        <v>561.71</v>
      </c>
      <c r="E176" s="22">
        <v>2299.1</v>
      </c>
      <c r="F176" s="22">
        <v>2431.4699999999998</v>
      </c>
      <c r="G176" s="53">
        <f t="shared" si="11"/>
        <v>3935186.2007000004</v>
      </c>
      <c r="H176" s="53">
        <v>9557.9</v>
      </c>
      <c r="I176" s="53"/>
      <c r="J176" s="53">
        <v>1291.2</v>
      </c>
      <c r="K176" s="53">
        <v>165.1</v>
      </c>
      <c r="L176" s="54">
        <v>3927233.5505186887</v>
      </c>
      <c r="M176" s="56">
        <v>7952.6501813118321</v>
      </c>
      <c r="N176" s="54">
        <v>3935186.2007000004</v>
      </c>
      <c r="O176" s="54">
        <v>3651403.9099999992</v>
      </c>
      <c r="P176" s="54">
        <f t="shared" si="12"/>
        <v>275829.64051868953</v>
      </c>
      <c r="Q176" s="54">
        <v>7952.6501813118321</v>
      </c>
      <c r="R176" s="54">
        <f t="shared" si="13"/>
        <v>283782.29070000135</v>
      </c>
    </row>
    <row r="177" spans="1:18" x14ac:dyDescent="0.25">
      <c r="A177" s="50" t="s">
        <v>529</v>
      </c>
      <c r="B177" s="21">
        <v>774.5</v>
      </c>
      <c r="C177" s="21">
        <v>517.79999999999995</v>
      </c>
      <c r="D177" s="21">
        <f t="shared" si="10"/>
        <v>256.70000000000005</v>
      </c>
      <c r="E177" s="22">
        <v>2299.1</v>
      </c>
      <c r="F177" s="22">
        <v>2431.4699999999998</v>
      </c>
      <c r="G177" s="53">
        <f t="shared" si="11"/>
        <v>1814632.3289999999</v>
      </c>
      <c r="H177" s="53">
        <v>4794.5</v>
      </c>
      <c r="I177" s="53">
        <v>64.2</v>
      </c>
      <c r="J177" s="53">
        <v>982.5</v>
      </c>
      <c r="K177" s="53"/>
      <c r="L177" s="54">
        <v>1790654.846232634</v>
      </c>
      <c r="M177" s="56">
        <v>0</v>
      </c>
      <c r="N177" s="54">
        <v>1790654.846232634</v>
      </c>
      <c r="O177" s="54">
        <v>1612893.68</v>
      </c>
      <c r="P177" s="54">
        <f t="shared" si="12"/>
        <v>177761.1662326341</v>
      </c>
      <c r="Q177" s="54">
        <v>0</v>
      </c>
      <c r="R177" s="54">
        <f t="shared" si="13"/>
        <v>177761.1662326341</v>
      </c>
    </row>
    <row r="178" spans="1:18" x14ac:dyDescent="0.25">
      <c r="A178" s="50" t="s">
        <v>530</v>
      </c>
      <c r="B178" s="21">
        <v>241.09399999999999</v>
      </c>
      <c r="C178" s="21">
        <v>161.57900000000001</v>
      </c>
      <c r="D178" s="21">
        <f t="shared" si="10"/>
        <v>79.514999999999986</v>
      </c>
      <c r="E178" s="22">
        <v>2299.1</v>
      </c>
      <c r="F178" s="22">
        <v>2431.4699999999998</v>
      </c>
      <c r="G178" s="53">
        <f t="shared" si="11"/>
        <v>564824.61594999989</v>
      </c>
      <c r="H178" s="53">
        <v>1160.9000000000001</v>
      </c>
      <c r="I178" s="53"/>
      <c r="J178" s="53">
        <v>96.3</v>
      </c>
      <c r="K178" s="53">
        <v>113.3</v>
      </c>
      <c r="L178" s="54">
        <v>560977.56587261229</v>
      </c>
      <c r="M178" s="56">
        <v>3847.0500773876147</v>
      </c>
      <c r="N178" s="54">
        <v>564824.61594999989</v>
      </c>
      <c r="O178" s="54">
        <v>528736.67999999993</v>
      </c>
      <c r="P178" s="54">
        <f t="shared" si="12"/>
        <v>32240.885872612358</v>
      </c>
      <c r="Q178" s="54">
        <v>3847.0500773876147</v>
      </c>
      <c r="R178" s="54">
        <f t="shared" si="13"/>
        <v>36087.93594999997</v>
      </c>
    </row>
    <row r="179" spans="1:18" x14ac:dyDescent="0.25">
      <c r="A179" s="50" t="s">
        <v>531</v>
      </c>
      <c r="B179" s="21">
        <v>562.69899999999996</v>
      </c>
      <c r="C179" s="21">
        <v>378.97</v>
      </c>
      <c r="D179" s="21">
        <f t="shared" si="10"/>
        <v>183.72899999999993</v>
      </c>
      <c r="E179" s="22">
        <v>2299.1</v>
      </c>
      <c r="F179" s="22">
        <v>2431.4699999999998</v>
      </c>
      <c r="G179" s="53">
        <f t="shared" si="11"/>
        <v>1318021.4786299998</v>
      </c>
      <c r="H179" s="53">
        <v>2692.8</v>
      </c>
      <c r="I179" s="53">
        <v>643</v>
      </c>
      <c r="J179" s="53">
        <v>238.6</v>
      </c>
      <c r="K179" s="53">
        <v>86.1</v>
      </c>
      <c r="L179" s="54">
        <v>1062176.1173624541</v>
      </c>
      <c r="M179" s="56">
        <v>2213.7349068587109</v>
      </c>
      <c r="N179" s="54">
        <v>1064389.8522693128</v>
      </c>
      <c r="O179" s="54">
        <v>1052280.18</v>
      </c>
      <c r="P179" s="54">
        <f t="shared" si="12"/>
        <v>9895.9373624541331</v>
      </c>
      <c r="Q179" s="54">
        <v>2213.7349068587109</v>
      </c>
      <c r="R179" s="54">
        <f t="shared" si="13"/>
        <v>12109.672269312843</v>
      </c>
    </row>
    <row r="180" spans="1:18" x14ac:dyDescent="0.25">
      <c r="A180" s="50" t="s">
        <v>532</v>
      </c>
      <c r="B180" s="21">
        <v>574.41999999999996</v>
      </c>
      <c r="C180" s="21">
        <v>352.00599999999997</v>
      </c>
      <c r="D180" s="21">
        <f t="shared" si="10"/>
        <v>222.41399999999999</v>
      </c>
      <c r="E180" s="22">
        <v>2299.1</v>
      </c>
      <c r="F180" s="22">
        <v>2431.4699999999998</v>
      </c>
      <c r="G180" s="53">
        <f t="shared" si="11"/>
        <v>1350089.9631799997</v>
      </c>
      <c r="H180" s="53">
        <v>3139.6</v>
      </c>
      <c r="I180" s="53"/>
      <c r="J180" s="53">
        <v>441.3</v>
      </c>
      <c r="K180" s="53">
        <v>62.7</v>
      </c>
      <c r="L180" s="54">
        <v>1346832.2715765424</v>
      </c>
      <c r="M180" s="56">
        <v>3257.6916034572459</v>
      </c>
      <c r="N180" s="54">
        <v>1350089.9631799997</v>
      </c>
      <c r="O180" s="54">
        <v>1118960.7400000002</v>
      </c>
      <c r="P180" s="54">
        <f t="shared" si="12"/>
        <v>227871.53157654218</v>
      </c>
      <c r="Q180" s="54">
        <v>3257.6916034572459</v>
      </c>
      <c r="R180" s="54">
        <f t="shared" si="13"/>
        <v>231129.22317999942</v>
      </c>
    </row>
    <row r="181" spans="1:18" x14ac:dyDescent="0.25">
      <c r="A181" s="50" t="s">
        <v>533</v>
      </c>
      <c r="B181" s="21">
        <v>442.4</v>
      </c>
      <c r="C181" s="21">
        <v>295</v>
      </c>
      <c r="D181" s="21">
        <f t="shared" si="10"/>
        <v>147.39999999999998</v>
      </c>
      <c r="E181" s="22">
        <v>2299.1</v>
      </c>
      <c r="F181" s="22">
        <v>2431.4699999999998</v>
      </c>
      <c r="G181" s="53">
        <f t="shared" si="11"/>
        <v>1036633.1779999998</v>
      </c>
      <c r="H181" s="53">
        <v>3217.7</v>
      </c>
      <c r="I181" s="53"/>
      <c r="J181" s="53"/>
      <c r="K181" s="53"/>
      <c r="L181" s="54">
        <v>1036633.1779999998</v>
      </c>
      <c r="M181" s="56">
        <v>0</v>
      </c>
      <c r="N181" s="54">
        <v>1036633.1779999998</v>
      </c>
      <c r="O181" s="54">
        <v>969922.38000000012</v>
      </c>
      <c r="P181" s="54">
        <f t="shared" si="12"/>
        <v>66710.797999999719</v>
      </c>
      <c r="Q181" s="54">
        <v>0</v>
      </c>
      <c r="R181" s="54">
        <f t="shared" si="13"/>
        <v>66710.797999999719</v>
      </c>
    </row>
    <row r="182" spans="1:18" x14ac:dyDescent="0.25">
      <c r="A182" s="50" t="s">
        <v>534</v>
      </c>
      <c r="B182" s="21">
        <v>554</v>
      </c>
      <c r="C182" s="21">
        <v>370</v>
      </c>
      <c r="D182" s="21">
        <f t="shared" si="10"/>
        <v>184</v>
      </c>
      <c r="E182" s="22">
        <v>2299.1</v>
      </c>
      <c r="F182" s="22">
        <v>2431.4699999999998</v>
      </c>
      <c r="G182" s="53">
        <f t="shared" si="11"/>
        <v>1298057.48</v>
      </c>
      <c r="H182" s="53">
        <v>3065.3</v>
      </c>
      <c r="I182" s="53"/>
      <c r="J182" s="53">
        <v>292.3</v>
      </c>
      <c r="K182" s="53">
        <v>126.9</v>
      </c>
      <c r="L182" s="54">
        <v>1293565.2155729276</v>
      </c>
      <c r="M182" s="56">
        <v>4492.2644270723704</v>
      </c>
      <c r="N182" s="54">
        <v>1298057.48</v>
      </c>
      <c r="O182" s="54">
        <v>1272358.3699999999</v>
      </c>
      <c r="P182" s="54">
        <f t="shared" si="12"/>
        <v>21206.845572927734</v>
      </c>
      <c r="Q182" s="54">
        <v>4492.2644270723704</v>
      </c>
      <c r="R182" s="54">
        <f t="shared" si="13"/>
        <v>25699.110000000102</v>
      </c>
    </row>
    <row r="183" spans="1:18" x14ac:dyDescent="0.25">
      <c r="A183" s="50" t="s">
        <v>535</v>
      </c>
      <c r="B183" s="21">
        <v>648.84899999999993</v>
      </c>
      <c r="C183" s="21">
        <v>398.29</v>
      </c>
      <c r="D183" s="21">
        <f t="shared" si="10"/>
        <v>250.55899999999991</v>
      </c>
      <c r="E183" s="22">
        <v>2299.1</v>
      </c>
      <c r="F183" s="22">
        <v>2431.4699999999998</v>
      </c>
      <c r="G183" s="53">
        <f t="shared" si="11"/>
        <v>1524935.2307299997</v>
      </c>
      <c r="H183" s="53">
        <v>3484.3</v>
      </c>
      <c r="I183" s="53"/>
      <c r="J183" s="53"/>
      <c r="K183" s="53"/>
      <c r="L183" s="54">
        <v>1524935.2307299997</v>
      </c>
      <c r="M183" s="56">
        <v>0</v>
      </c>
      <c r="N183" s="54">
        <v>1524935.2307299997</v>
      </c>
      <c r="O183" s="54">
        <v>1359993.9500000002</v>
      </c>
      <c r="P183" s="54">
        <f t="shared" si="12"/>
        <v>164941.28072999953</v>
      </c>
      <c r="Q183" s="54">
        <v>0</v>
      </c>
      <c r="R183" s="54">
        <f t="shared" si="13"/>
        <v>164941.28072999953</v>
      </c>
    </row>
    <row r="184" spans="1:18" x14ac:dyDescent="0.25">
      <c r="A184" s="50" t="s">
        <v>536</v>
      </c>
      <c r="B184" s="21">
        <v>651.00399999999991</v>
      </c>
      <c r="C184" s="21">
        <v>401.2</v>
      </c>
      <c r="D184" s="21">
        <f t="shared" si="10"/>
        <v>249.80399999999992</v>
      </c>
      <c r="E184" s="22">
        <v>2299.1</v>
      </c>
      <c r="F184" s="22">
        <v>2431.4699999999998</v>
      </c>
      <c r="G184" s="53">
        <f t="shared" si="11"/>
        <v>1529789.8518799995</v>
      </c>
      <c r="H184" s="53">
        <v>3262.1</v>
      </c>
      <c r="I184" s="53"/>
      <c r="J184" s="53">
        <v>469.5</v>
      </c>
      <c r="K184" s="53">
        <v>205.8</v>
      </c>
      <c r="L184" s="54">
        <v>1518367.6168409423</v>
      </c>
      <c r="M184" s="56">
        <v>11422.235039057119</v>
      </c>
      <c r="N184" s="54">
        <v>1529789.8518799995</v>
      </c>
      <c r="O184" s="54">
        <v>1338036.4200000002</v>
      </c>
      <c r="P184" s="54">
        <f t="shared" si="12"/>
        <v>180331.19684094214</v>
      </c>
      <c r="Q184" s="54">
        <v>11422.235039057119</v>
      </c>
      <c r="R184" s="54">
        <f t="shared" si="13"/>
        <v>191753.43187999926</v>
      </c>
    </row>
    <row r="185" spans="1:18" x14ac:dyDescent="0.25">
      <c r="A185" s="50" t="s">
        <v>537</v>
      </c>
      <c r="B185" s="21">
        <v>829.86400000000003</v>
      </c>
      <c r="C185" s="21">
        <v>504.55</v>
      </c>
      <c r="D185" s="21">
        <f t="shared" si="10"/>
        <v>325.31400000000002</v>
      </c>
      <c r="E185" s="22">
        <v>2299.1</v>
      </c>
      <c r="F185" s="22">
        <v>2431.4699999999998</v>
      </c>
      <c r="G185" s="53">
        <f t="shared" si="11"/>
        <v>1951002.1365800002</v>
      </c>
      <c r="H185" s="53">
        <v>4450.8999999999996</v>
      </c>
      <c r="I185" s="53">
        <v>408.4</v>
      </c>
      <c r="J185" s="53"/>
      <c r="K185" s="53"/>
      <c r="L185" s="54">
        <v>1787030.1092140686</v>
      </c>
      <c r="M185" s="56">
        <v>0</v>
      </c>
      <c r="N185" s="54">
        <v>1787030.1092140686</v>
      </c>
      <c r="O185" s="54">
        <v>1677763.13</v>
      </c>
      <c r="P185" s="54">
        <f t="shared" si="12"/>
        <v>109266.97921406874</v>
      </c>
      <c r="Q185" s="54">
        <v>0</v>
      </c>
      <c r="R185" s="54">
        <f t="shared" si="13"/>
        <v>109266.97921406874</v>
      </c>
    </row>
    <row r="186" spans="1:18" x14ac:dyDescent="0.25">
      <c r="A186" s="50" t="s">
        <v>538</v>
      </c>
      <c r="B186" s="21">
        <v>401.76000000000005</v>
      </c>
      <c r="C186" s="21">
        <v>255.81</v>
      </c>
      <c r="D186" s="21">
        <f t="shared" si="10"/>
        <v>145.95000000000005</v>
      </c>
      <c r="E186" s="22">
        <v>2299.1</v>
      </c>
      <c r="F186" s="22">
        <v>2431.4699999999998</v>
      </c>
      <c r="G186" s="53">
        <f t="shared" si="11"/>
        <v>943005.8175</v>
      </c>
      <c r="H186" s="53">
        <v>2094.8000000000002</v>
      </c>
      <c r="I186" s="53">
        <v>534.32000000000005</v>
      </c>
      <c r="J186" s="53"/>
      <c r="K186" s="53"/>
      <c r="L186" s="54">
        <v>751357.33115985559</v>
      </c>
      <c r="M186" s="56">
        <v>0</v>
      </c>
      <c r="N186" s="54">
        <v>751357.33115985559</v>
      </c>
      <c r="O186" s="54">
        <v>698867.5199999999</v>
      </c>
      <c r="P186" s="54">
        <f t="shared" si="12"/>
        <v>52489.811159855686</v>
      </c>
      <c r="Q186" s="54">
        <v>0</v>
      </c>
      <c r="R186" s="54">
        <f t="shared" si="13"/>
        <v>52489.811159855686</v>
      </c>
    </row>
    <row r="187" spans="1:18" x14ac:dyDescent="0.25">
      <c r="A187" s="50" t="s">
        <v>539</v>
      </c>
      <c r="B187" s="21">
        <v>899.75099999999998</v>
      </c>
      <c r="C187" s="21">
        <v>571.42999999999995</v>
      </c>
      <c r="D187" s="21">
        <f t="shared" si="10"/>
        <v>328.32100000000003</v>
      </c>
      <c r="E187" s="22">
        <v>2299.1</v>
      </c>
      <c r="F187" s="22">
        <v>2431.4699999999998</v>
      </c>
      <c r="G187" s="53">
        <f t="shared" si="11"/>
        <v>2112077.3748699995</v>
      </c>
      <c r="H187" s="53">
        <v>4511.6000000000004</v>
      </c>
      <c r="I187" s="53">
        <v>28.3</v>
      </c>
      <c r="J187" s="53">
        <v>187.9</v>
      </c>
      <c r="K187" s="53"/>
      <c r="L187" s="54">
        <v>2098911.4924257118</v>
      </c>
      <c r="M187" s="56">
        <v>0</v>
      </c>
      <c r="N187" s="54">
        <v>2098911.4924257118</v>
      </c>
      <c r="O187" s="54">
        <v>2122606.4900000002</v>
      </c>
      <c r="P187" s="54">
        <f t="shared" si="12"/>
        <v>-23694.997574288398</v>
      </c>
      <c r="Q187" s="54">
        <v>0</v>
      </c>
      <c r="R187" s="54">
        <f t="shared" si="13"/>
        <v>-23694.997574288398</v>
      </c>
    </row>
    <row r="188" spans="1:18" x14ac:dyDescent="0.25">
      <c r="A188" s="50" t="s">
        <v>540</v>
      </c>
      <c r="B188" s="21">
        <v>482.27000000000004</v>
      </c>
      <c r="C188" s="21">
        <v>302.46000000000004</v>
      </c>
      <c r="D188" s="21">
        <f t="shared" si="10"/>
        <v>179.81</v>
      </c>
      <c r="E188" s="22">
        <v>2299.1</v>
      </c>
      <c r="F188" s="22">
        <v>2431.4699999999998</v>
      </c>
      <c r="G188" s="53">
        <f t="shared" si="11"/>
        <v>1132588.4067000002</v>
      </c>
      <c r="H188" s="53">
        <v>2638.9</v>
      </c>
      <c r="I188" s="53">
        <v>434</v>
      </c>
      <c r="J188" s="53">
        <v>243.2</v>
      </c>
      <c r="K188" s="53">
        <v>30.2</v>
      </c>
      <c r="L188" s="54">
        <v>971933.44866599073</v>
      </c>
      <c r="M188" s="56">
        <v>808.38684107289566</v>
      </c>
      <c r="N188" s="54">
        <v>972741.83550706366</v>
      </c>
      <c r="O188" s="54">
        <v>681780.13</v>
      </c>
      <c r="P188" s="54">
        <f t="shared" si="12"/>
        <v>290153.31866599072</v>
      </c>
      <c r="Q188" s="54">
        <v>808.38684107289566</v>
      </c>
      <c r="R188" s="54">
        <f t="shared" si="13"/>
        <v>290961.7055070636</v>
      </c>
    </row>
    <row r="189" spans="1:18" x14ac:dyDescent="0.25">
      <c r="A189" s="50" t="s">
        <v>541</v>
      </c>
      <c r="B189" s="21">
        <v>920.16000000000008</v>
      </c>
      <c r="C189" s="21">
        <v>642.37</v>
      </c>
      <c r="D189" s="21">
        <f t="shared" si="10"/>
        <v>277.79000000000008</v>
      </c>
      <c r="E189" s="22">
        <v>2299.1</v>
      </c>
      <c r="F189" s="22">
        <v>2431.4699999999998</v>
      </c>
      <c r="G189" s="53">
        <f t="shared" si="11"/>
        <v>2152310.9183</v>
      </c>
      <c r="H189" s="53">
        <v>5268.3</v>
      </c>
      <c r="I189" s="53">
        <v>48.6</v>
      </c>
      <c r="J189" s="53">
        <v>857.9</v>
      </c>
      <c r="K189" s="53"/>
      <c r="L189" s="54">
        <v>2132637.3659237316</v>
      </c>
      <c r="M189" s="56">
        <v>0</v>
      </c>
      <c r="N189" s="54">
        <v>2132637.3659237316</v>
      </c>
      <c r="O189" s="54">
        <v>1735356.0199999996</v>
      </c>
      <c r="P189" s="54">
        <f t="shared" si="12"/>
        <v>397281.34592373203</v>
      </c>
      <c r="Q189" s="54">
        <v>0</v>
      </c>
      <c r="R189" s="54">
        <f t="shared" si="13"/>
        <v>397281.34592373203</v>
      </c>
    </row>
    <row r="190" spans="1:18" x14ac:dyDescent="0.25">
      <c r="A190" s="50" t="s">
        <v>542</v>
      </c>
      <c r="B190" s="21">
        <v>810</v>
      </c>
      <c r="C190" s="21">
        <v>519</v>
      </c>
      <c r="D190" s="21">
        <f t="shared" si="10"/>
        <v>291</v>
      </c>
      <c r="E190" s="22">
        <v>2299.1</v>
      </c>
      <c r="F190" s="22">
        <v>2431.4699999999998</v>
      </c>
      <c r="G190" s="53">
        <f t="shared" si="11"/>
        <v>1900790.67</v>
      </c>
      <c r="H190" s="53">
        <v>5783.5</v>
      </c>
      <c r="I190" s="53"/>
      <c r="J190" s="53">
        <v>725.3</v>
      </c>
      <c r="K190" s="53">
        <v>63.8</v>
      </c>
      <c r="L190" s="54">
        <v>1898479.5827338654</v>
      </c>
      <c r="M190" s="56">
        <v>2311.0872661345775</v>
      </c>
      <c r="N190" s="54">
        <v>1900790.67</v>
      </c>
      <c r="O190" s="54">
        <v>1634456.2599999998</v>
      </c>
      <c r="P190" s="54">
        <f t="shared" si="12"/>
        <v>264023.32273386559</v>
      </c>
      <c r="Q190" s="54">
        <v>2311.0872661345775</v>
      </c>
      <c r="R190" s="54">
        <f t="shared" si="13"/>
        <v>266334.41000000015</v>
      </c>
    </row>
    <row r="191" spans="1:18" x14ac:dyDescent="0.25">
      <c r="A191" s="50" t="s">
        <v>543</v>
      </c>
      <c r="B191" s="21">
        <v>784</v>
      </c>
      <c r="C191" s="21">
        <v>532</v>
      </c>
      <c r="D191" s="21">
        <f t="shared" si="10"/>
        <v>252</v>
      </c>
      <c r="E191" s="22">
        <v>2299.1</v>
      </c>
      <c r="F191" s="22">
        <v>2431.4699999999998</v>
      </c>
      <c r="G191" s="53">
        <f t="shared" si="11"/>
        <v>1835851.64</v>
      </c>
      <c r="H191" s="53">
        <v>3890.4</v>
      </c>
      <c r="I191" s="53">
        <v>487.45</v>
      </c>
      <c r="J191" s="53"/>
      <c r="K191" s="53"/>
      <c r="L191" s="54">
        <v>1631439.4554989319</v>
      </c>
      <c r="M191" s="56">
        <v>0</v>
      </c>
      <c r="N191" s="54">
        <v>1631439.4554989319</v>
      </c>
      <c r="O191" s="54">
        <v>1363569.4799999997</v>
      </c>
      <c r="P191" s="54">
        <f t="shared" si="12"/>
        <v>267869.97549893218</v>
      </c>
      <c r="Q191" s="54">
        <v>0</v>
      </c>
      <c r="R191" s="54">
        <f t="shared" si="13"/>
        <v>267869.97549893218</v>
      </c>
    </row>
    <row r="192" spans="1:18" x14ac:dyDescent="0.25">
      <c r="A192" s="50" t="s">
        <v>544</v>
      </c>
      <c r="B192" s="21">
        <v>601.00599999999997</v>
      </c>
      <c r="C192" s="21">
        <v>383.57</v>
      </c>
      <c r="D192" s="21">
        <f t="shared" si="10"/>
        <v>217.43599999999998</v>
      </c>
      <c r="E192" s="22">
        <v>2299.1</v>
      </c>
      <c r="F192" s="22">
        <v>2431.4699999999998</v>
      </c>
      <c r="G192" s="53">
        <f t="shared" si="11"/>
        <v>1410554.8979199999</v>
      </c>
      <c r="H192" s="53">
        <v>4266.2</v>
      </c>
      <c r="I192" s="53"/>
      <c r="J192" s="53"/>
      <c r="K192" s="53"/>
      <c r="L192" s="54">
        <v>1410554.8979199999</v>
      </c>
      <c r="M192" s="56">
        <v>0</v>
      </c>
      <c r="N192" s="54">
        <v>1410554.8979199999</v>
      </c>
      <c r="O192" s="54">
        <v>1184562.55</v>
      </c>
      <c r="P192" s="54">
        <f t="shared" si="12"/>
        <v>225992.34791999985</v>
      </c>
      <c r="Q192" s="54">
        <v>0</v>
      </c>
      <c r="R192" s="54">
        <f t="shared" si="13"/>
        <v>225992.34791999985</v>
      </c>
    </row>
    <row r="193" spans="1:18" x14ac:dyDescent="0.25">
      <c r="A193" s="50" t="s">
        <v>545</v>
      </c>
      <c r="B193" s="21">
        <f>C193+D193</f>
        <v>838.32999999999993</v>
      </c>
      <c r="C193" s="21">
        <v>516.90800000000002</v>
      </c>
      <c r="D193" s="21">
        <v>321.42199999999997</v>
      </c>
      <c r="E193" s="22">
        <v>2299.1</v>
      </c>
      <c r="F193" s="22">
        <v>2431.4699999999998</v>
      </c>
      <c r="G193" s="53">
        <v>2702342.86</v>
      </c>
      <c r="H193" s="53">
        <v>5319.8</v>
      </c>
      <c r="I193" s="53"/>
      <c r="J193" s="53"/>
      <c r="K193" s="53"/>
      <c r="L193" s="54">
        <v>2702342.86</v>
      </c>
      <c r="M193" s="56">
        <v>0</v>
      </c>
      <c r="N193" s="54">
        <v>2702342.86</v>
      </c>
      <c r="O193" s="54">
        <v>2771909.7300000004</v>
      </c>
      <c r="P193" s="54">
        <f t="shared" si="12"/>
        <v>-69566.870000000577</v>
      </c>
      <c r="Q193" s="54">
        <v>0</v>
      </c>
      <c r="R193" s="54">
        <f t="shared" si="13"/>
        <v>-69566.870000000577</v>
      </c>
    </row>
    <row r="194" spans="1:18" x14ac:dyDescent="0.25">
      <c r="A194" s="51" t="s">
        <v>260</v>
      </c>
      <c r="B194" s="39">
        <f>SUM(B5:B193)</f>
        <v>153576.44100000002</v>
      </c>
      <c r="C194" s="39">
        <f>SUM(C5:C193)</f>
        <v>101511.03999999998</v>
      </c>
      <c r="D194" s="39">
        <f>SUM(D5:D193)</f>
        <v>52065.40099999994</v>
      </c>
      <c r="E194" s="42"/>
      <c r="F194" s="42"/>
      <c r="G194" s="45">
        <f>SUM(G5:G193)</f>
        <v>360711884.36032993</v>
      </c>
      <c r="H194" s="45">
        <f t="shared" ref="H194:N194" si="14">SUM(H5:H193)</f>
        <v>954526.31000000029</v>
      </c>
      <c r="I194" s="45">
        <f t="shared" si="14"/>
        <v>36267.269999999982</v>
      </c>
      <c r="J194" s="45">
        <f t="shared" si="14"/>
        <v>100783.83999999995</v>
      </c>
      <c r="K194" s="45">
        <f t="shared" si="14"/>
        <v>16014.900000000007</v>
      </c>
      <c r="L194" s="40">
        <f t="shared" si="14"/>
        <v>346744917.90723443</v>
      </c>
      <c r="M194" s="40">
        <f t="shared" si="14"/>
        <v>556477.02593902638</v>
      </c>
      <c r="N194" s="40">
        <f t="shared" si="14"/>
        <v>347301394.93317342</v>
      </c>
      <c r="O194" s="40">
        <f t="shared" ref="O194" si="15">SUM(O5:O193)</f>
        <v>320318362.09000015</v>
      </c>
      <c r="P194" s="40">
        <f t="shared" ref="P194" si="16">SUM(P5:P193)</f>
        <v>26426555.817234416</v>
      </c>
      <c r="Q194" s="40">
        <f t="shared" ref="Q194" si="17">SUM(Q5:Q193)</f>
        <v>556477.02593902638</v>
      </c>
      <c r="R194" s="40">
        <f t="shared" ref="R194" si="18">SUM(R5:R193)</f>
        <v>26983032.843173452</v>
      </c>
    </row>
  </sheetData>
  <sheetProtection algorithmName="SHA-512" hashValue="gGn9oVZG2+Z+fR58Q3IkreunQVqTfa9J75F5V9nckvfOfpj4bHIs8W9ZHuJ05wsnhkcbIKopo7JqiHdFZlP2lA==" saltValue="QniF0zdwbVtPlSXN3se4LQ==" spinCount="100000" sheet="1" objects="1" scenarios="1"/>
  <mergeCells count="26">
    <mergeCell ref="S2:S4"/>
    <mergeCell ref="T2:T4"/>
    <mergeCell ref="B3:B4"/>
    <mergeCell ref="C3:C4"/>
    <mergeCell ref="D3:D4"/>
    <mergeCell ref="E3:E4"/>
    <mergeCell ref="F3:F4"/>
    <mergeCell ref="H3:H4"/>
    <mergeCell ref="I3:I4"/>
    <mergeCell ref="J3:J4"/>
    <mergeCell ref="R3:R4"/>
    <mergeCell ref="K3:K4"/>
    <mergeCell ref="L3:L4"/>
    <mergeCell ref="M3:M4"/>
    <mergeCell ref="N3:N4"/>
    <mergeCell ref="P3:P4"/>
    <mergeCell ref="A1:R1"/>
    <mergeCell ref="A2:A4"/>
    <mergeCell ref="B2:D2"/>
    <mergeCell ref="E2:F2"/>
    <mergeCell ref="G2:G4"/>
    <mergeCell ref="H2:K2"/>
    <mergeCell ref="L2:N2"/>
    <mergeCell ref="O2:O4"/>
    <mergeCell ref="P2:R2"/>
    <mergeCell ref="Q3:Q4"/>
  </mergeCells>
  <pageMargins left="0.17" right="0.15748031496062992" top="0.23" bottom="0.17" header="0.23" footer="0.15748031496062992"/>
  <pageSetup paperSize="9" scale="60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16"/>
  <sheetViews>
    <sheetView view="pageBreakPreview" zoomScaleNormal="100" zoomScaleSheetLayoutView="100" workbookViewId="0">
      <selection activeCell="I28" sqref="I28"/>
    </sheetView>
  </sheetViews>
  <sheetFormatPr defaultRowHeight="15" x14ac:dyDescent="0.25"/>
  <cols>
    <col min="1" max="1" width="22.140625" style="11" customWidth="1"/>
    <col min="2" max="2" width="10.42578125" style="12" customWidth="1"/>
    <col min="3" max="3" width="9.7109375" style="13" customWidth="1"/>
    <col min="4" max="4" width="10" style="13" customWidth="1"/>
    <col min="5" max="5" width="9.85546875" style="14" customWidth="1"/>
    <col min="6" max="6" width="10.140625" style="14" customWidth="1"/>
    <col min="7" max="7" width="12.5703125" customWidth="1"/>
    <col min="8" max="8" width="11.5703125" customWidth="1"/>
    <col min="9" max="9" width="11.7109375" customWidth="1"/>
    <col min="10" max="10" width="8.140625" customWidth="1"/>
    <col min="11" max="11" width="12" customWidth="1"/>
    <col min="12" max="12" width="14.5703125" customWidth="1"/>
    <col min="13" max="13" width="15" customWidth="1"/>
    <col min="14" max="14" width="13" customWidth="1"/>
    <col min="15" max="15" width="13.28515625" customWidth="1"/>
    <col min="16" max="16" width="12.85546875" customWidth="1"/>
    <col min="17" max="17" width="15" customWidth="1"/>
    <col min="18" max="18" width="12.140625" customWidth="1"/>
  </cols>
  <sheetData>
    <row r="1" spans="1:20" x14ac:dyDescent="0.25">
      <c r="A1" s="81" t="s">
        <v>546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0" s="1" customFormat="1" ht="25.5" customHeight="1" x14ac:dyDescent="0.25">
      <c r="A2" s="80" t="s">
        <v>0</v>
      </c>
      <c r="B2" s="78" t="s">
        <v>562</v>
      </c>
      <c r="C2" s="78"/>
      <c r="D2" s="78"/>
      <c r="E2" s="79" t="s">
        <v>2</v>
      </c>
      <c r="F2" s="79"/>
      <c r="G2" s="79" t="s">
        <v>3</v>
      </c>
      <c r="H2" s="80" t="s">
        <v>9</v>
      </c>
      <c r="I2" s="80"/>
      <c r="J2" s="80"/>
      <c r="K2" s="80"/>
      <c r="L2" s="80" t="s">
        <v>11</v>
      </c>
      <c r="M2" s="80"/>
      <c r="N2" s="80"/>
      <c r="O2" s="80" t="s">
        <v>15</v>
      </c>
      <c r="P2" s="80" t="s">
        <v>16</v>
      </c>
      <c r="Q2" s="80"/>
      <c r="R2" s="80"/>
      <c r="S2" s="77"/>
      <c r="T2" s="77"/>
    </row>
    <row r="3" spans="1:20" s="1" customFormat="1" ht="15.75" customHeight="1" x14ac:dyDescent="0.25">
      <c r="A3" s="80"/>
      <c r="B3" s="78" t="s">
        <v>8</v>
      </c>
      <c r="C3" s="78" t="s">
        <v>563</v>
      </c>
      <c r="D3" s="78" t="s">
        <v>564</v>
      </c>
      <c r="E3" s="78" t="s">
        <v>563</v>
      </c>
      <c r="F3" s="78" t="s">
        <v>564</v>
      </c>
      <c r="G3" s="79"/>
      <c r="H3" s="80" t="s">
        <v>39</v>
      </c>
      <c r="I3" s="80" t="s">
        <v>355</v>
      </c>
      <c r="J3" s="80" t="s">
        <v>10</v>
      </c>
      <c r="K3" s="80" t="s">
        <v>40</v>
      </c>
      <c r="L3" s="80" t="s">
        <v>12</v>
      </c>
      <c r="M3" s="80" t="s">
        <v>13</v>
      </c>
      <c r="N3" s="80" t="s">
        <v>14</v>
      </c>
      <c r="O3" s="80"/>
      <c r="P3" s="80" t="s">
        <v>12</v>
      </c>
      <c r="Q3" s="80" t="s">
        <v>13</v>
      </c>
      <c r="R3" s="80" t="s">
        <v>14</v>
      </c>
      <c r="S3" s="77"/>
      <c r="T3" s="77"/>
    </row>
    <row r="4" spans="1:20" s="1" customFormat="1" ht="24" customHeight="1" x14ac:dyDescent="0.25">
      <c r="A4" s="80"/>
      <c r="B4" s="78"/>
      <c r="C4" s="78"/>
      <c r="D4" s="78"/>
      <c r="E4" s="78"/>
      <c r="F4" s="78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77"/>
      <c r="T4" s="77"/>
    </row>
    <row r="5" spans="1:20" s="5" customFormat="1" ht="12.75" x14ac:dyDescent="0.2">
      <c r="A5" s="58" t="s">
        <v>547</v>
      </c>
      <c r="B5" s="59">
        <v>546.92100000000005</v>
      </c>
      <c r="C5" s="59">
        <v>360.86500000000001</v>
      </c>
      <c r="D5" s="59">
        <v>186.05600000000004</v>
      </c>
      <c r="E5" s="60">
        <v>2203.86</v>
      </c>
      <c r="F5" s="60">
        <v>2340.1999999999998</v>
      </c>
      <c r="G5" s="52">
        <f>C5*E5+D5*F5</f>
        <v>1230704.1901000002</v>
      </c>
      <c r="H5" s="61">
        <v>3310.8</v>
      </c>
      <c r="I5" s="62"/>
      <c r="J5" s="63">
        <v>272.10000000000002</v>
      </c>
      <c r="K5" s="69"/>
      <c r="L5" s="70">
        <v>1230704.1901000002</v>
      </c>
      <c r="M5" s="70">
        <v>0</v>
      </c>
      <c r="N5" s="70">
        <v>1230704.1901000002</v>
      </c>
      <c r="O5" s="70">
        <v>1462323.96</v>
      </c>
      <c r="P5" s="70">
        <f>L5-O5</f>
        <v>-231619.76989999972</v>
      </c>
      <c r="Q5" s="70">
        <v>0</v>
      </c>
      <c r="R5" s="70">
        <f>P5+Q5</f>
        <v>-231619.76989999972</v>
      </c>
    </row>
    <row r="6" spans="1:20" s="5" customFormat="1" ht="12.75" x14ac:dyDescent="0.2">
      <c r="A6" s="58" t="s">
        <v>548</v>
      </c>
      <c r="B6" s="59">
        <v>500.17800000000005</v>
      </c>
      <c r="C6" s="59">
        <v>325.97900000000004</v>
      </c>
      <c r="D6" s="59">
        <v>174.19900000000001</v>
      </c>
      <c r="E6" s="60">
        <v>2203.86</v>
      </c>
      <c r="F6" s="60">
        <v>2340.1999999999998</v>
      </c>
      <c r="G6" s="52">
        <f t="shared" ref="G6:G15" si="0">C6*E6+D6*F6</f>
        <v>1126072.5787400003</v>
      </c>
      <c r="H6" s="64">
        <v>3241.78</v>
      </c>
      <c r="I6" s="63">
        <v>60.6</v>
      </c>
      <c r="J6" s="63">
        <v>269.60000000000002</v>
      </c>
      <c r="K6" s="71"/>
      <c r="L6" s="70">
        <v>1105408.6944287934</v>
      </c>
      <c r="M6" s="70">
        <v>0</v>
      </c>
      <c r="N6" s="70">
        <v>1105408.6944287934</v>
      </c>
      <c r="O6" s="70">
        <v>1435214.28</v>
      </c>
      <c r="P6" s="70">
        <f t="shared" ref="P6:P15" si="1">L6-O6</f>
        <v>-329805.58557120664</v>
      </c>
      <c r="Q6" s="70">
        <v>0</v>
      </c>
      <c r="R6" s="70">
        <f t="shared" ref="R6:R15" si="2">P6+Q6</f>
        <v>-329805.58557120664</v>
      </c>
    </row>
    <row r="7" spans="1:20" s="5" customFormat="1" ht="12.75" x14ac:dyDescent="0.2">
      <c r="A7" s="58" t="s">
        <v>549</v>
      </c>
      <c r="B7" s="59">
        <v>516.18400000000008</v>
      </c>
      <c r="C7" s="59">
        <v>338.89300000000003</v>
      </c>
      <c r="D7" s="59">
        <v>177.29100000000005</v>
      </c>
      <c r="E7" s="60">
        <v>2203.86</v>
      </c>
      <c r="F7" s="60">
        <v>2340.1999999999998</v>
      </c>
      <c r="G7" s="52">
        <f t="shared" si="0"/>
        <v>1161769.1251800002</v>
      </c>
      <c r="H7" s="61">
        <v>2706.9</v>
      </c>
      <c r="I7" s="63">
        <v>576.5</v>
      </c>
      <c r="J7" s="63">
        <v>273.3</v>
      </c>
      <c r="K7" s="71"/>
      <c r="L7" s="70">
        <v>957785.47997494752</v>
      </c>
      <c r="M7" s="70">
        <v>0</v>
      </c>
      <c r="N7" s="70">
        <v>957785.47997494752</v>
      </c>
      <c r="O7" s="70">
        <v>1195568.0699999998</v>
      </c>
      <c r="P7" s="70">
        <f t="shared" si="1"/>
        <v>-237782.59002505231</v>
      </c>
      <c r="Q7" s="70">
        <v>0</v>
      </c>
      <c r="R7" s="70">
        <f t="shared" si="2"/>
        <v>-237782.59002505231</v>
      </c>
    </row>
    <row r="8" spans="1:20" s="5" customFormat="1" ht="12.75" x14ac:dyDescent="0.2">
      <c r="A8" s="58" t="s">
        <v>550</v>
      </c>
      <c r="B8" s="59">
        <v>474.92200000000003</v>
      </c>
      <c r="C8" s="59">
        <v>306.86500000000001</v>
      </c>
      <c r="D8" s="59">
        <v>168.05700000000002</v>
      </c>
      <c r="E8" s="60">
        <v>2203.86</v>
      </c>
      <c r="F8" s="60">
        <v>2340.1999999999998</v>
      </c>
      <c r="G8" s="52">
        <f t="shared" si="0"/>
        <v>1069574.4902999999</v>
      </c>
      <c r="H8" s="61">
        <v>3335.7</v>
      </c>
      <c r="I8" s="62"/>
      <c r="J8" s="65">
        <v>280</v>
      </c>
      <c r="K8" s="71"/>
      <c r="L8" s="70">
        <v>1069574.4902999999</v>
      </c>
      <c r="M8" s="70">
        <v>0</v>
      </c>
      <c r="N8" s="70">
        <v>1069574.4902999999</v>
      </c>
      <c r="O8" s="70">
        <v>1473139.6199999999</v>
      </c>
      <c r="P8" s="70">
        <f t="shared" si="1"/>
        <v>-403565.12969999993</v>
      </c>
      <c r="Q8" s="70">
        <v>0</v>
      </c>
      <c r="R8" s="70">
        <f t="shared" si="2"/>
        <v>-403565.12969999993</v>
      </c>
    </row>
    <row r="9" spans="1:20" s="5" customFormat="1" ht="12.75" x14ac:dyDescent="0.2">
      <c r="A9" s="58" t="s">
        <v>551</v>
      </c>
      <c r="B9" s="59">
        <v>780.19800000000009</v>
      </c>
      <c r="C9" s="59">
        <v>512.72299999999996</v>
      </c>
      <c r="D9" s="59">
        <v>267.47500000000014</v>
      </c>
      <c r="E9" s="60">
        <v>2203.86</v>
      </c>
      <c r="F9" s="60">
        <v>2340.1999999999998</v>
      </c>
      <c r="G9" s="52">
        <f t="shared" si="0"/>
        <v>1755914.7057800004</v>
      </c>
      <c r="H9" s="61">
        <v>5730.1</v>
      </c>
      <c r="I9" s="62"/>
      <c r="J9" s="63">
        <v>660.8</v>
      </c>
      <c r="K9" s="69"/>
      <c r="L9" s="70">
        <v>1755914.7057800004</v>
      </c>
      <c r="M9" s="70">
        <v>0</v>
      </c>
      <c r="N9" s="70">
        <v>1755914.7057800004</v>
      </c>
      <c r="O9" s="70">
        <v>2530878.4200000004</v>
      </c>
      <c r="P9" s="70">
        <f t="shared" si="1"/>
        <v>-774963.71421999997</v>
      </c>
      <c r="Q9" s="70">
        <v>0</v>
      </c>
      <c r="R9" s="70">
        <f t="shared" si="2"/>
        <v>-774963.71421999997</v>
      </c>
    </row>
    <row r="10" spans="1:20" s="5" customFormat="1" ht="12.75" x14ac:dyDescent="0.2">
      <c r="A10" s="58" t="s">
        <v>552</v>
      </c>
      <c r="B10" s="59">
        <v>468.86200000000002</v>
      </c>
      <c r="C10" s="59">
        <v>294.608</v>
      </c>
      <c r="D10" s="59">
        <v>174.25400000000002</v>
      </c>
      <c r="E10" s="60">
        <v>2203.86</v>
      </c>
      <c r="F10" s="60">
        <v>2340.1999999999998</v>
      </c>
      <c r="G10" s="52">
        <f t="shared" si="0"/>
        <v>1057063.99768</v>
      </c>
      <c r="H10" s="61">
        <v>2463.1999999999998</v>
      </c>
      <c r="I10" s="63">
        <v>17.899999999999999</v>
      </c>
      <c r="J10" s="61">
        <v>2259.8000000000002</v>
      </c>
      <c r="K10" s="69"/>
      <c r="L10" s="70">
        <v>1049437.7651385982</v>
      </c>
      <c r="M10" s="70">
        <v>0</v>
      </c>
      <c r="N10" s="70">
        <v>1049437.7651385982</v>
      </c>
      <c r="O10" s="70">
        <v>1088038.5599999998</v>
      </c>
      <c r="P10" s="70">
        <f t="shared" si="1"/>
        <v>-38600.794861401664</v>
      </c>
      <c r="Q10" s="70">
        <v>0</v>
      </c>
      <c r="R10" s="70">
        <f t="shared" si="2"/>
        <v>-38600.794861401664</v>
      </c>
    </row>
    <row r="11" spans="1:20" s="5" customFormat="1" ht="12.75" x14ac:dyDescent="0.2">
      <c r="A11" s="58" t="s">
        <v>553</v>
      </c>
      <c r="B11" s="59">
        <v>485.89800000000002</v>
      </c>
      <c r="C11" s="59">
        <v>306.01300000000003</v>
      </c>
      <c r="D11" s="59">
        <v>179.88499999999999</v>
      </c>
      <c r="E11" s="60">
        <v>2203.86</v>
      </c>
      <c r="F11" s="60">
        <v>2340.1999999999998</v>
      </c>
      <c r="G11" s="52">
        <f>C11*E11+D11*F11</f>
        <v>1095376.6871800001</v>
      </c>
      <c r="H11" s="66">
        <v>2084</v>
      </c>
      <c r="I11" s="63">
        <v>788.1</v>
      </c>
      <c r="J11" s="63">
        <v>271.10000000000002</v>
      </c>
      <c r="K11" s="69"/>
      <c r="L11" s="70">
        <v>794806.94129143155</v>
      </c>
      <c r="M11" s="70">
        <v>0</v>
      </c>
      <c r="N11" s="70">
        <v>794806.94129143155</v>
      </c>
      <c r="O11" s="70">
        <v>920472.06</v>
      </c>
      <c r="P11" s="70">
        <f t="shared" si="1"/>
        <v>-125665.11870856851</v>
      </c>
      <c r="Q11" s="70">
        <v>0</v>
      </c>
      <c r="R11" s="70">
        <f t="shared" si="2"/>
        <v>-125665.11870856851</v>
      </c>
    </row>
    <row r="12" spans="1:20" s="5" customFormat="1" ht="12.75" x14ac:dyDescent="0.2">
      <c r="A12" s="58" t="s">
        <v>554</v>
      </c>
      <c r="B12" s="59">
        <v>683.52600000000007</v>
      </c>
      <c r="C12" s="59">
        <v>432.12700000000001</v>
      </c>
      <c r="D12" s="59">
        <v>251.39900000000006</v>
      </c>
      <c r="E12" s="60">
        <v>2203.86</v>
      </c>
      <c r="F12" s="60">
        <v>2340.1999999999998</v>
      </c>
      <c r="G12" s="52">
        <f t="shared" si="0"/>
        <v>1540671.3500200002</v>
      </c>
      <c r="H12" s="61">
        <v>4504.3999999999996</v>
      </c>
      <c r="I12" s="62"/>
      <c r="J12" s="63">
        <v>394.4</v>
      </c>
      <c r="K12" s="69"/>
      <c r="L12" s="70">
        <v>1540671.3500200002</v>
      </c>
      <c r="M12" s="70">
        <v>0</v>
      </c>
      <c r="N12" s="70">
        <v>1540671.3500200002</v>
      </c>
      <c r="O12" s="70">
        <v>1989298.24</v>
      </c>
      <c r="P12" s="70">
        <f t="shared" si="1"/>
        <v>-448626.88997999975</v>
      </c>
      <c r="Q12" s="70">
        <v>0</v>
      </c>
      <c r="R12" s="70">
        <f t="shared" si="2"/>
        <v>-448626.88997999975</v>
      </c>
    </row>
    <row r="13" spans="1:20" s="5" customFormat="1" ht="12.75" x14ac:dyDescent="0.2">
      <c r="A13" s="58" t="s">
        <v>555</v>
      </c>
      <c r="B13" s="59">
        <v>491.35399999999998</v>
      </c>
      <c r="C13" s="59">
        <v>317.79200000000003</v>
      </c>
      <c r="D13" s="59">
        <v>173.56199999999995</v>
      </c>
      <c r="E13" s="60">
        <v>2203.86</v>
      </c>
      <c r="F13" s="60">
        <v>2340.1999999999998</v>
      </c>
      <c r="G13" s="52">
        <f t="shared" si="0"/>
        <v>1106538.8695199999</v>
      </c>
      <c r="H13" s="61">
        <v>2525.1999999999998</v>
      </c>
      <c r="I13" s="61">
        <v>1100.8</v>
      </c>
      <c r="J13" s="63">
        <v>240.5</v>
      </c>
      <c r="K13" s="71"/>
      <c r="L13" s="70">
        <v>770610.02573411562</v>
      </c>
      <c r="M13" s="70">
        <v>0</v>
      </c>
      <c r="N13" s="70">
        <v>770610.02573411562</v>
      </c>
      <c r="O13" s="70">
        <v>1115237.8500000001</v>
      </c>
      <c r="P13" s="70">
        <f t="shared" si="1"/>
        <v>-344627.82426588447</v>
      </c>
      <c r="Q13" s="70">
        <v>0</v>
      </c>
      <c r="R13" s="70">
        <f t="shared" si="2"/>
        <v>-344627.82426588447</v>
      </c>
    </row>
    <row r="14" spans="1:20" s="5" customFormat="1" ht="12.75" x14ac:dyDescent="0.2">
      <c r="A14" s="58" t="s">
        <v>556</v>
      </c>
      <c r="B14" s="59">
        <v>1017.202</v>
      </c>
      <c r="C14" s="59">
        <v>656.25699999999995</v>
      </c>
      <c r="D14" s="59">
        <v>360.94500000000005</v>
      </c>
      <c r="E14" s="60">
        <v>2203.86</v>
      </c>
      <c r="F14" s="60">
        <v>2340.1999999999998</v>
      </c>
      <c r="G14" s="52">
        <f t="shared" si="0"/>
        <v>2290982.0410200004</v>
      </c>
      <c r="H14" s="61">
        <v>7255.3</v>
      </c>
      <c r="I14" s="62"/>
      <c r="J14" s="63">
        <v>802.8</v>
      </c>
      <c r="K14" s="71"/>
      <c r="L14" s="70">
        <v>2290982.0410200004</v>
      </c>
      <c r="M14" s="70">
        <v>0</v>
      </c>
      <c r="N14" s="70">
        <v>2290982.0410200004</v>
      </c>
      <c r="O14" s="70">
        <v>3204543.8400000003</v>
      </c>
      <c r="P14" s="70">
        <f t="shared" si="1"/>
        <v>-913561.79897999996</v>
      </c>
      <c r="Q14" s="70">
        <v>0</v>
      </c>
      <c r="R14" s="70">
        <f t="shared" si="2"/>
        <v>-913561.79897999996</v>
      </c>
    </row>
    <row r="15" spans="1:20" s="5" customFormat="1" ht="12.75" x14ac:dyDescent="0.2">
      <c r="A15" s="58" t="s">
        <v>557</v>
      </c>
      <c r="B15" s="59">
        <v>730.77400000000011</v>
      </c>
      <c r="C15" s="59">
        <v>478.33699999999999</v>
      </c>
      <c r="D15" s="59">
        <v>252.43700000000013</v>
      </c>
      <c r="E15" s="60">
        <v>2203.86</v>
      </c>
      <c r="F15" s="60">
        <v>2340.1999999999998</v>
      </c>
      <c r="G15" s="52">
        <f t="shared" si="0"/>
        <v>1644940.8482200003</v>
      </c>
      <c r="H15" s="64">
        <v>4412.99</v>
      </c>
      <c r="I15" s="62"/>
      <c r="J15" s="63">
        <v>390.5</v>
      </c>
      <c r="K15" s="69"/>
      <c r="L15" s="70">
        <v>1644940.8482200003</v>
      </c>
      <c r="M15" s="70">
        <v>0</v>
      </c>
      <c r="N15" s="70">
        <v>1644940.8482200003</v>
      </c>
      <c r="O15" s="70">
        <v>1949124.9699999997</v>
      </c>
      <c r="P15" s="70">
        <f t="shared" si="1"/>
        <v>-304184.12177999946</v>
      </c>
      <c r="Q15" s="70">
        <v>0</v>
      </c>
      <c r="R15" s="70">
        <f t="shared" si="2"/>
        <v>-304184.12177999946</v>
      </c>
    </row>
    <row r="16" spans="1:20" s="5" customFormat="1" ht="12.75" x14ac:dyDescent="0.2">
      <c r="A16" s="67" t="s">
        <v>260</v>
      </c>
      <c r="B16" s="68">
        <f>SUM(B5:B15)</f>
        <v>6696.0190000000011</v>
      </c>
      <c r="C16" s="68">
        <f>SUM(C5:C15)</f>
        <v>4330.4589999999998</v>
      </c>
      <c r="D16" s="68">
        <f>SUM(D5:D15)</f>
        <v>2365.5600000000004</v>
      </c>
      <c r="E16" s="67"/>
      <c r="F16" s="67"/>
      <c r="G16" s="45">
        <f>SUM(G5:G15)</f>
        <v>15079608.88374</v>
      </c>
      <c r="H16" s="45">
        <f t="shared" ref="H16:K16" si="3">SUM(H5:H15)</f>
        <v>41570.369999999995</v>
      </c>
      <c r="I16" s="45">
        <f t="shared" si="3"/>
        <v>2543.8999999999996</v>
      </c>
      <c r="J16" s="45">
        <f t="shared" si="3"/>
        <v>6114.9000000000005</v>
      </c>
      <c r="K16" s="45">
        <f t="shared" si="3"/>
        <v>0</v>
      </c>
      <c r="L16" s="45">
        <f t="shared" ref="L16" si="4">SUM(L5:L15)</f>
        <v>14210836.532007888</v>
      </c>
      <c r="M16" s="45">
        <f t="shared" ref="M16" si="5">SUM(M5:M15)</f>
        <v>0</v>
      </c>
      <c r="N16" s="45">
        <f t="shared" ref="N16" si="6">SUM(N5:N15)</f>
        <v>14210836.532007888</v>
      </c>
      <c r="O16" s="45">
        <f t="shared" ref="O16" si="7">SUM(O5:O15)</f>
        <v>18363839.870000001</v>
      </c>
      <c r="P16" s="45">
        <f t="shared" ref="P16" si="8">SUM(P5:P15)</f>
        <v>-4153003.3379921122</v>
      </c>
      <c r="Q16" s="45">
        <f t="shared" ref="Q16" si="9">SUM(Q5:Q15)</f>
        <v>0</v>
      </c>
      <c r="R16" s="45">
        <f t="shared" ref="R16" si="10">SUM(R5:R15)</f>
        <v>-4153003.3379921122</v>
      </c>
    </row>
  </sheetData>
  <sheetProtection algorithmName="SHA-512" hashValue="nW1gFJtx20fhnwS69RIqcqv1Hbt4aYSdEqlNzRHwBJGxvkjhQOWf5RkWathb9jfMj0JmXlaDqcZK0mEUyQbLXA==" saltValue="tO3BD1lmoS4rYlMKXmQq8w==" spinCount="100000" sheet="1" objects="1" scenarios="1"/>
  <mergeCells count="26">
    <mergeCell ref="S2:S4"/>
    <mergeCell ref="T2:T4"/>
    <mergeCell ref="B3:B4"/>
    <mergeCell ref="C3:C4"/>
    <mergeCell ref="D3:D4"/>
    <mergeCell ref="E3:E4"/>
    <mergeCell ref="F3:F4"/>
    <mergeCell ref="H3:H4"/>
    <mergeCell ref="I3:I4"/>
    <mergeCell ref="J3:J4"/>
    <mergeCell ref="L3:L4"/>
    <mergeCell ref="M3:M4"/>
    <mergeCell ref="N3:N4"/>
    <mergeCell ref="P3:P4"/>
    <mergeCell ref="Q3:Q4"/>
    <mergeCell ref="A1:R1"/>
    <mergeCell ref="A2:A4"/>
    <mergeCell ref="B2:D2"/>
    <mergeCell ref="E2:F2"/>
    <mergeCell ref="G2:G4"/>
    <mergeCell ref="H2:K2"/>
    <mergeCell ref="L2:N2"/>
    <mergeCell ref="O2:O4"/>
    <mergeCell ref="P2:R2"/>
    <mergeCell ref="K3:K4"/>
    <mergeCell ref="R3:R4"/>
  </mergeCells>
  <pageMargins left="0.17" right="0.15748031496062992" top="0.23" bottom="0.17" header="0.23" footer="0.15748031496062992"/>
  <pageSetup paperSize="9" scale="64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8"/>
  <sheetViews>
    <sheetView tabSelected="1" view="pageBreakPreview" zoomScaleNormal="100" zoomScaleSheetLayoutView="100" workbookViewId="0">
      <selection sqref="A1:R1"/>
    </sheetView>
  </sheetViews>
  <sheetFormatPr defaultRowHeight="15" x14ac:dyDescent="0.25"/>
  <cols>
    <col min="1" max="1" width="24.7109375" style="11" customWidth="1"/>
    <col min="2" max="2" width="12.140625" style="12" customWidth="1"/>
    <col min="3" max="3" width="9.5703125" style="13" customWidth="1"/>
    <col min="4" max="4" width="9" style="13" customWidth="1"/>
    <col min="5" max="6" width="9" style="14" customWidth="1"/>
    <col min="7" max="7" width="12.5703125" customWidth="1"/>
    <col min="8" max="8" width="11.5703125" customWidth="1"/>
    <col min="9" max="9" width="11.7109375" customWidth="1"/>
    <col min="10" max="10" width="8.140625" customWidth="1"/>
    <col min="11" max="11" width="12" customWidth="1"/>
    <col min="12" max="12" width="14.5703125" customWidth="1"/>
    <col min="13" max="13" width="15" customWidth="1"/>
    <col min="14" max="14" width="13" customWidth="1"/>
    <col min="15" max="15" width="13.28515625" customWidth="1"/>
    <col min="16" max="16" width="12.85546875" customWidth="1"/>
    <col min="17" max="17" width="15" customWidth="1"/>
    <col min="18" max="18" width="12.140625" customWidth="1"/>
  </cols>
  <sheetData>
    <row r="1" spans="1:20" x14ac:dyDescent="0.25">
      <c r="A1" s="81" t="s">
        <v>558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20" s="1" customFormat="1" ht="25.5" customHeight="1" x14ac:dyDescent="0.25">
      <c r="A2" s="80" t="s">
        <v>0</v>
      </c>
      <c r="B2" s="78" t="s">
        <v>562</v>
      </c>
      <c r="C2" s="78"/>
      <c r="D2" s="78"/>
      <c r="E2" s="79" t="s">
        <v>2</v>
      </c>
      <c r="F2" s="79"/>
      <c r="G2" s="79" t="s">
        <v>3</v>
      </c>
      <c r="H2" s="80" t="s">
        <v>9</v>
      </c>
      <c r="I2" s="80"/>
      <c r="J2" s="80"/>
      <c r="K2" s="80"/>
      <c r="L2" s="80" t="s">
        <v>11</v>
      </c>
      <c r="M2" s="80"/>
      <c r="N2" s="80"/>
      <c r="O2" s="80" t="s">
        <v>15</v>
      </c>
      <c r="P2" s="80" t="s">
        <v>16</v>
      </c>
      <c r="Q2" s="80"/>
      <c r="R2" s="80"/>
      <c r="S2" s="77"/>
      <c r="T2" s="77"/>
    </row>
    <row r="3" spans="1:20" s="1" customFormat="1" ht="15.75" customHeight="1" x14ac:dyDescent="0.25">
      <c r="A3" s="80"/>
      <c r="B3" s="78" t="s">
        <v>8</v>
      </c>
      <c r="C3" s="78" t="s">
        <v>563</v>
      </c>
      <c r="D3" s="78" t="s">
        <v>564</v>
      </c>
      <c r="E3" s="78" t="s">
        <v>563</v>
      </c>
      <c r="F3" s="78" t="s">
        <v>564</v>
      </c>
      <c r="G3" s="79"/>
      <c r="H3" s="80" t="s">
        <v>39</v>
      </c>
      <c r="I3" s="80" t="s">
        <v>355</v>
      </c>
      <c r="J3" s="80" t="s">
        <v>10</v>
      </c>
      <c r="K3" s="80" t="s">
        <v>40</v>
      </c>
      <c r="L3" s="80" t="s">
        <v>12</v>
      </c>
      <c r="M3" s="80" t="s">
        <v>13</v>
      </c>
      <c r="N3" s="80" t="s">
        <v>14</v>
      </c>
      <c r="O3" s="80"/>
      <c r="P3" s="80" t="s">
        <v>12</v>
      </c>
      <c r="Q3" s="80" t="s">
        <v>13</v>
      </c>
      <c r="R3" s="80" t="s">
        <v>14</v>
      </c>
      <c r="S3" s="77"/>
      <c r="T3" s="77"/>
    </row>
    <row r="4" spans="1:20" s="1" customFormat="1" ht="24" customHeight="1" x14ac:dyDescent="0.25">
      <c r="A4" s="80"/>
      <c r="B4" s="78"/>
      <c r="C4" s="78"/>
      <c r="D4" s="78"/>
      <c r="E4" s="78"/>
      <c r="F4" s="78"/>
      <c r="G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77"/>
      <c r="T4" s="77"/>
    </row>
    <row r="5" spans="1:20" s="5" customFormat="1" ht="12.75" x14ac:dyDescent="0.2">
      <c r="A5" s="46" t="s">
        <v>559</v>
      </c>
      <c r="B5" s="30">
        <v>670.73099999999999</v>
      </c>
      <c r="C5" s="30">
        <v>372.24</v>
      </c>
      <c r="D5" s="30">
        <f>B5-C5</f>
        <v>298.49099999999999</v>
      </c>
      <c r="E5" s="41">
        <v>2483.73</v>
      </c>
      <c r="F5" s="41">
        <v>2737.8</v>
      </c>
      <c r="G5" s="41">
        <f>C5*E5+D5*F5</f>
        <v>1741752.3149999999</v>
      </c>
      <c r="H5" s="47">
        <v>3079.19</v>
      </c>
      <c r="I5" s="48">
        <v>221.7</v>
      </c>
      <c r="J5" s="47"/>
      <c r="K5" s="47"/>
      <c r="L5" s="70">
        <v>1624769.7774917826</v>
      </c>
      <c r="M5" s="70">
        <v>0</v>
      </c>
      <c r="N5" s="70">
        <v>1230704.1901000002</v>
      </c>
      <c r="O5" s="70">
        <v>1794308.55</v>
      </c>
      <c r="P5" s="70">
        <v>-169538.77250821749</v>
      </c>
      <c r="Q5" s="70">
        <v>0</v>
      </c>
      <c r="R5" s="70">
        <f>P5+Q5</f>
        <v>-169538.77250821749</v>
      </c>
    </row>
    <row r="6" spans="1:20" s="5" customFormat="1" ht="12.75" x14ac:dyDescent="0.2">
      <c r="A6" s="46" t="s">
        <v>560</v>
      </c>
      <c r="B6" s="30">
        <v>766.56100000000004</v>
      </c>
      <c r="C6" s="30">
        <v>429.74599999999998</v>
      </c>
      <c r="D6" s="30">
        <f>B6-C6</f>
        <v>336.81500000000005</v>
      </c>
      <c r="E6" s="41">
        <v>2483.73</v>
      </c>
      <c r="F6" s="41">
        <v>2737.8</v>
      </c>
      <c r="G6" s="41">
        <f>C6*E6+D6*F6</f>
        <v>1989505.1395800002</v>
      </c>
      <c r="H6" s="49">
        <v>4063.2</v>
      </c>
      <c r="I6" s="48"/>
      <c r="J6" s="47"/>
      <c r="K6" s="48"/>
      <c r="L6" s="70">
        <v>1989505.1395800002</v>
      </c>
      <c r="M6" s="70">
        <v>0</v>
      </c>
      <c r="N6" s="70">
        <v>1105408.6944287934</v>
      </c>
      <c r="O6" s="70">
        <v>2367718.7999999998</v>
      </c>
      <c r="P6" s="70">
        <v>-378213.66041999962</v>
      </c>
      <c r="Q6" s="70">
        <v>0</v>
      </c>
      <c r="R6" s="70">
        <f t="shared" ref="R6:R7" si="0">P6+Q6</f>
        <v>-378213.66041999962</v>
      </c>
    </row>
    <row r="7" spans="1:20" s="5" customFormat="1" ht="12.75" x14ac:dyDescent="0.2">
      <c r="A7" s="46" t="s">
        <v>561</v>
      </c>
      <c r="B7" s="30">
        <v>772.26</v>
      </c>
      <c r="C7" s="30">
        <v>473.54</v>
      </c>
      <c r="D7" s="30">
        <f>B7-C7</f>
        <v>298.71999999999997</v>
      </c>
      <c r="E7" s="41">
        <v>2483.73</v>
      </c>
      <c r="F7" s="41">
        <v>2737.8</v>
      </c>
      <c r="G7" s="41">
        <f>C7*E7+D7*F7</f>
        <v>1993981.1202</v>
      </c>
      <c r="H7" s="41">
        <v>4386.9399999999996</v>
      </c>
      <c r="I7" s="48">
        <v>287.89999999999998</v>
      </c>
      <c r="J7" s="47"/>
      <c r="K7" s="48"/>
      <c r="L7" s="70">
        <v>1871181.8020403241</v>
      </c>
      <c r="M7" s="70">
        <v>0</v>
      </c>
      <c r="N7" s="70">
        <v>957785.47997494752</v>
      </c>
      <c r="O7" s="70">
        <v>2556613.94</v>
      </c>
      <c r="P7" s="70">
        <v>-685432.13795967586</v>
      </c>
      <c r="Q7" s="70">
        <v>0</v>
      </c>
      <c r="R7" s="70">
        <f t="shared" si="0"/>
        <v>-685432.13795967586</v>
      </c>
    </row>
    <row r="8" spans="1:20" s="5" customFormat="1" ht="12.75" x14ac:dyDescent="0.2">
      <c r="A8" s="67" t="s">
        <v>260</v>
      </c>
      <c r="B8" s="68">
        <f>SUM(B5:B7)</f>
        <v>2209.5519999999997</v>
      </c>
      <c r="C8" s="68">
        <f>SUM(C5:C7)</f>
        <v>1275.5260000000001</v>
      </c>
      <c r="D8" s="68">
        <f>SUM(D5:D7)</f>
        <v>934.02600000000007</v>
      </c>
      <c r="E8" s="67"/>
      <c r="F8" s="67"/>
      <c r="G8" s="45">
        <f t="shared" ref="G8:R8" si="1">SUM(G5:G7)</f>
        <v>5725238.5747800004</v>
      </c>
      <c r="H8" s="45">
        <f t="shared" si="1"/>
        <v>11529.329999999998</v>
      </c>
      <c r="I8" s="45">
        <f t="shared" si="1"/>
        <v>509.59999999999997</v>
      </c>
      <c r="J8" s="45">
        <f t="shared" si="1"/>
        <v>0</v>
      </c>
      <c r="K8" s="45">
        <f t="shared" si="1"/>
        <v>0</v>
      </c>
      <c r="L8" s="45">
        <f t="shared" si="1"/>
        <v>5485456.7191121075</v>
      </c>
      <c r="M8" s="45">
        <f t="shared" si="1"/>
        <v>0</v>
      </c>
      <c r="N8" s="45">
        <f t="shared" si="1"/>
        <v>3293898.3645037408</v>
      </c>
      <c r="O8" s="45">
        <f t="shared" si="1"/>
        <v>6718641.2899999991</v>
      </c>
      <c r="P8" s="45">
        <f t="shared" si="1"/>
        <v>-1233184.570887893</v>
      </c>
      <c r="Q8" s="45">
        <f t="shared" si="1"/>
        <v>0</v>
      </c>
      <c r="R8" s="45">
        <f t="shared" si="1"/>
        <v>-1233184.570887893</v>
      </c>
    </row>
  </sheetData>
  <sheetProtection algorithmName="SHA-512" hashValue="SUdCmeF91H0FwqRi9CvIbOm+8E8KlqKx1xdLS7Co0AAtE05Mu5n9tvUs3rLVSQsPkBcM6aThZxZRWQVbR5brmQ==" saltValue="mA6fPyGRLqJUtjDsQqT4aQ==" spinCount="100000" sheet="1" objects="1" scenarios="1"/>
  <mergeCells count="26">
    <mergeCell ref="S2:S4"/>
    <mergeCell ref="T2:T4"/>
    <mergeCell ref="B3:B4"/>
    <mergeCell ref="C3:C4"/>
    <mergeCell ref="D3:D4"/>
    <mergeCell ref="E3:E4"/>
    <mergeCell ref="F3:F4"/>
    <mergeCell ref="H3:H4"/>
    <mergeCell ref="I3:I4"/>
    <mergeCell ref="J3:J4"/>
    <mergeCell ref="L3:L4"/>
    <mergeCell ref="M3:M4"/>
    <mergeCell ref="N3:N4"/>
    <mergeCell ref="P3:P4"/>
    <mergeCell ref="Q3:Q4"/>
    <mergeCell ref="A1:R1"/>
    <mergeCell ref="A2:A4"/>
    <mergeCell ref="B2:D2"/>
    <mergeCell ref="E2:F2"/>
    <mergeCell ref="G2:G4"/>
    <mergeCell ref="H2:K2"/>
    <mergeCell ref="L2:N2"/>
    <mergeCell ref="O2:O4"/>
    <mergeCell ref="P2:R2"/>
    <mergeCell ref="K3:K4"/>
    <mergeCell ref="R3:R4"/>
  </mergeCells>
  <pageMargins left="0.17" right="0.15748031496062992" top="0.23" bottom="0.17" header="0.23" footer="0.15748031496062992"/>
  <pageSetup paperSize="9" scale="6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Гороховец</vt:lpstr>
      <vt:lpstr>Гусь</vt:lpstr>
      <vt:lpstr>Киржач</vt:lpstr>
      <vt:lpstr>Ковров ВТГ</vt:lpstr>
      <vt:lpstr>Муром ВТГ</vt:lpstr>
      <vt:lpstr>Петушки</vt:lpstr>
      <vt:lpstr>Гороховец!Область_печати</vt:lpstr>
      <vt:lpstr>Гусь!Область_печати</vt:lpstr>
      <vt:lpstr>Киржач!Область_печати</vt:lpstr>
      <vt:lpstr>'Ковров ВТГ'!Область_печати</vt:lpstr>
      <vt:lpstr>'Муром ВТГ'!Область_печати</vt:lpstr>
      <vt:lpstr>Петушки!Область_печати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Мария Евгеньевна</dc:creator>
  <cp:lastModifiedBy>vlad</cp:lastModifiedBy>
  <cp:lastPrinted>2019-03-29T10:44:07Z</cp:lastPrinted>
  <dcterms:created xsi:type="dcterms:W3CDTF">2019-03-22T06:28:53Z</dcterms:created>
  <dcterms:modified xsi:type="dcterms:W3CDTF">2019-03-29T12:37:05Z</dcterms:modified>
</cp:coreProperties>
</file>