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2018" sheetId="1" r:id="rId1"/>
    <sheet name="2019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D42" i="1"/>
  <c r="D41" i="1"/>
  <c r="D140" i="1"/>
  <c r="J127" i="1"/>
  <c r="I127" i="1"/>
  <c r="H127" i="1"/>
  <c r="G127" i="1"/>
  <c r="D127" i="1"/>
  <c r="B127" i="1"/>
  <c r="J105" i="1"/>
  <c r="I105" i="1"/>
  <c r="H105" i="1"/>
  <c r="G105" i="1"/>
  <c r="Q42" i="1" l="1"/>
  <c r="P42" i="1"/>
  <c r="O42" i="1"/>
  <c r="N42" i="1"/>
  <c r="M42" i="1"/>
  <c r="L42" i="1"/>
  <c r="K42" i="1"/>
  <c r="J42" i="1"/>
  <c r="K25" i="1"/>
  <c r="P25" i="1"/>
  <c r="N25" i="1"/>
  <c r="L25" i="1"/>
  <c r="J138" i="2" l="1"/>
  <c r="I138" i="2"/>
  <c r="J137" i="2"/>
  <c r="I137" i="2"/>
  <c r="J136" i="2"/>
  <c r="I136" i="2"/>
  <c r="J135" i="2"/>
  <c r="I135" i="2"/>
  <c r="J114" i="2"/>
  <c r="I114" i="2"/>
  <c r="I134" i="2"/>
  <c r="I133" i="2"/>
  <c r="I132" i="2"/>
  <c r="I131" i="2"/>
  <c r="J130" i="2"/>
  <c r="I130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09" i="2"/>
  <c r="I113" i="2"/>
  <c r="I112" i="2"/>
  <c r="I111" i="2"/>
  <c r="I110" i="2"/>
  <c r="I109" i="2"/>
  <c r="J118" i="2"/>
  <c r="I118" i="2"/>
  <c r="J117" i="2"/>
  <c r="I117" i="2"/>
  <c r="J116" i="2"/>
  <c r="I116" i="2"/>
  <c r="J115" i="2"/>
  <c r="I115" i="2"/>
  <c r="J107" i="2"/>
  <c r="I107" i="2"/>
  <c r="J106" i="2"/>
  <c r="I106" i="2"/>
  <c r="J105" i="2"/>
  <c r="I105" i="2"/>
  <c r="J104" i="2"/>
  <c r="I104" i="2"/>
  <c r="J103" i="2"/>
  <c r="I103" i="2"/>
  <c r="J102" i="2"/>
  <c r="I102" i="2"/>
  <c r="J95" i="2"/>
  <c r="I95" i="2"/>
  <c r="J90" i="2"/>
  <c r="I90" i="2"/>
  <c r="G138" i="2"/>
  <c r="E138" i="2"/>
  <c r="D138" i="2"/>
  <c r="B138" i="2"/>
  <c r="G137" i="2"/>
  <c r="E137" i="2"/>
  <c r="D137" i="2"/>
  <c r="B137" i="2"/>
  <c r="H136" i="2"/>
  <c r="G136" i="2"/>
  <c r="F136" i="2"/>
  <c r="E136" i="2"/>
  <c r="D136" i="2"/>
  <c r="B136" i="2"/>
  <c r="H135" i="2"/>
  <c r="G135" i="2"/>
  <c r="E135" i="2"/>
  <c r="D135" i="2"/>
  <c r="B135" i="2"/>
  <c r="G134" i="2"/>
  <c r="E134" i="2"/>
  <c r="B134" i="2"/>
  <c r="G133" i="2"/>
  <c r="E133" i="2"/>
  <c r="B133" i="2"/>
  <c r="G132" i="2"/>
  <c r="E132" i="2"/>
  <c r="B132" i="2"/>
  <c r="G131" i="2"/>
  <c r="E131" i="2"/>
  <c r="B131" i="2"/>
  <c r="G130" i="2"/>
  <c r="E130" i="2"/>
  <c r="B130" i="2"/>
  <c r="D129" i="2"/>
  <c r="B129" i="2"/>
  <c r="G128" i="2"/>
  <c r="E128" i="2"/>
  <c r="D128" i="2"/>
  <c r="B128" i="2"/>
  <c r="G127" i="2"/>
  <c r="F127" i="2"/>
  <c r="E127" i="2"/>
  <c r="D127" i="2"/>
  <c r="B127" i="2"/>
  <c r="G126" i="2"/>
  <c r="E126" i="2"/>
  <c r="D126" i="2"/>
  <c r="B126" i="2"/>
  <c r="G125" i="2"/>
  <c r="F125" i="2"/>
  <c r="E125" i="2"/>
  <c r="D125" i="2"/>
  <c r="B125" i="2"/>
  <c r="G124" i="2"/>
  <c r="E124" i="2"/>
  <c r="B124" i="2"/>
  <c r="G123" i="2"/>
  <c r="E123" i="2"/>
  <c r="D123" i="2"/>
  <c r="B123" i="2"/>
  <c r="H122" i="2"/>
  <c r="G122" i="2"/>
  <c r="F122" i="2"/>
  <c r="E122" i="2"/>
  <c r="H138" i="2"/>
  <c r="F138" i="2"/>
  <c r="H137" i="2"/>
  <c r="F137" i="2"/>
  <c r="F135" i="2"/>
  <c r="H130" i="2"/>
  <c r="F130" i="2"/>
  <c r="H128" i="2"/>
  <c r="F128" i="2"/>
  <c r="H127" i="2"/>
  <c r="H126" i="2"/>
  <c r="F126" i="2"/>
  <c r="H125" i="2"/>
  <c r="H124" i="2"/>
  <c r="F124" i="2"/>
  <c r="H123" i="2"/>
  <c r="F123" i="2"/>
  <c r="G100" i="2"/>
  <c r="G121" i="2" s="1"/>
  <c r="H95" i="2"/>
  <c r="G95" i="2"/>
  <c r="E95" i="2"/>
  <c r="D95" i="2"/>
  <c r="B95" i="2"/>
  <c r="G93" i="2"/>
  <c r="E92" i="2"/>
  <c r="F95" i="2"/>
  <c r="G88" i="2"/>
  <c r="E88" i="2"/>
  <c r="E100" i="2" s="1"/>
  <c r="E121" i="2" s="1"/>
  <c r="L83" i="2"/>
  <c r="K83" i="2"/>
  <c r="B83" i="2"/>
  <c r="P82" i="2"/>
  <c r="N82" i="2"/>
  <c r="L82" i="2"/>
  <c r="K82" i="2"/>
  <c r="B82" i="2"/>
  <c r="L81" i="2"/>
  <c r="K81" i="2"/>
  <c r="G81" i="2"/>
  <c r="Q80" i="2"/>
  <c r="P80" i="2"/>
  <c r="O80" i="2"/>
  <c r="N80" i="2"/>
  <c r="M80" i="2"/>
  <c r="L80" i="2"/>
  <c r="H80" i="2"/>
  <c r="G80" i="2"/>
  <c r="F80" i="2"/>
  <c r="E80" i="2"/>
  <c r="P79" i="2"/>
  <c r="N79" i="2"/>
  <c r="L79" i="2"/>
  <c r="G79" i="2"/>
  <c r="E79" i="2"/>
  <c r="B79" i="2"/>
  <c r="P76" i="2"/>
  <c r="N76" i="2"/>
  <c r="L76" i="2"/>
  <c r="K76" i="2"/>
  <c r="Q75" i="2"/>
  <c r="P75" i="2"/>
  <c r="O75" i="2"/>
  <c r="N75" i="2"/>
  <c r="M75" i="2"/>
  <c r="L75" i="2"/>
  <c r="P74" i="2"/>
  <c r="N74" i="2"/>
  <c r="L74" i="2"/>
  <c r="G74" i="2"/>
  <c r="E74" i="2"/>
  <c r="B74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Q51" i="2"/>
  <c r="P51" i="2"/>
  <c r="O51" i="2"/>
  <c r="M51" i="2"/>
  <c r="L51" i="2"/>
  <c r="J51" i="2"/>
  <c r="K51" i="2" s="1"/>
  <c r="I51" i="2"/>
  <c r="H51" i="2"/>
  <c r="G51" i="2"/>
  <c r="D51" i="2"/>
  <c r="C51" i="2"/>
  <c r="B51" i="2"/>
  <c r="Q50" i="2"/>
  <c r="O50" i="2"/>
  <c r="M50" i="2"/>
  <c r="J50" i="2"/>
  <c r="K50" i="2" s="1"/>
  <c r="I50" i="2"/>
  <c r="H50" i="2"/>
  <c r="G50" i="2"/>
  <c r="D50" i="2"/>
  <c r="C50" i="2"/>
  <c r="B50" i="2"/>
  <c r="Q49" i="2"/>
  <c r="O49" i="2"/>
  <c r="M49" i="2"/>
  <c r="L49" i="2"/>
  <c r="J49" i="2"/>
  <c r="K49" i="2" s="1"/>
  <c r="I49" i="2"/>
  <c r="H49" i="2"/>
  <c r="G49" i="2"/>
  <c r="D49" i="2"/>
  <c r="C49" i="2"/>
  <c r="B49" i="2"/>
  <c r="M48" i="2"/>
  <c r="K48" i="2"/>
  <c r="J48" i="2"/>
  <c r="I48" i="2"/>
  <c r="H48" i="2"/>
  <c r="F48" i="2"/>
  <c r="D48" i="2"/>
  <c r="C48" i="2"/>
  <c r="B48" i="2"/>
  <c r="J47" i="2"/>
  <c r="I47" i="2"/>
  <c r="K47" i="2" s="1"/>
  <c r="H47" i="2"/>
  <c r="F47" i="2"/>
  <c r="E47" i="2"/>
  <c r="D47" i="2"/>
  <c r="C47" i="2"/>
  <c r="B47" i="2"/>
  <c r="M46" i="2"/>
  <c r="J46" i="2"/>
  <c r="K46" i="2" s="1"/>
  <c r="I46" i="2"/>
  <c r="H46" i="2"/>
  <c r="G46" i="2"/>
  <c r="D46" i="2"/>
  <c r="C46" i="2"/>
  <c r="B46" i="2"/>
  <c r="Q45" i="2"/>
  <c r="O45" i="2"/>
  <c r="M45" i="2"/>
  <c r="L45" i="2"/>
  <c r="J45" i="2"/>
  <c r="K45" i="2" s="1"/>
  <c r="I45" i="2"/>
  <c r="H45" i="2"/>
  <c r="G45" i="2"/>
  <c r="D45" i="2"/>
  <c r="C45" i="2"/>
  <c r="B45" i="2"/>
  <c r="M44" i="2"/>
  <c r="K44" i="2"/>
  <c r="J44" i="2"/>
  <c r="I44" i="2"/>
  <c r="H44" i="2"/>
  <c r="G44" i="2"/>
  <c r="D44" i="2"/>
  <c r="C44" i="2"/>
  <c r="B44" i="2"/>
  <c r="L43" i="2"/>
  <c r="J43" i="2"/>
  <c r="K43" i="2" s="1"/>
  <c r="I43" i="2"/>
  <c r="H43" i="2"/>
  <c r="F43" i="2"/>
  <c r="E43" i="2"/>
  <c r="D43" i="2"/>
  <c r="C43" i="2"/>
  <c r="B43" i="2"/>
  <c r="Q42" i="2"/>
  <c r="O42" i="2"/>
  <c r="M42" i="2"/>
  <c r="L42" i="2"/>
  <c r="J42" i="2"/>
  <c r="K42" i="2" s="1"/>
  <c r="I42" i="2"/>
  <c r="H42" i="2"/>
  <c r="G42" i="2"/>
  <c r="D42" i="2"/>
  <c r="C42" i="2"/>
  <c r="B42" i="2"/>
  <c r="J41" i="2"/>
  <c r="I41" i="2"/>
  <c r="K41" i="2" s="1"/>
  <c r="H41" i="2"/>
  <c r="F41" i="2"/>
  <c r="E41" i="2"/>
  <c r="C41" i="2"/>
  <c r="B41" i="2"/>
  <c r="Q40" i="2"/>
  <c r="O40" i="2"/>
  <c r="M40" i="2"/>
  <c r="L40" i="2"/>
  <c r="J40" i="2"/>
  <c r="K40" i="2" s="1"/>
  <c r="I40" i="2"/>
  <c r="H40" i="2"/>
  <c r="G40" i="2"/>
  <c r="D40" i="2"/>
  <c r="C40" i="2"/>
  <c r="B40" i="2"/>
  <c r="Q39" i="2"/>
  <c r="O39" i="2"/>
  <c r="M39" i="2"/>
  <c r="J39" i="2"/>
  <c r="K39" i="2" s="1"/>
  <c r="I39" i="2"/>
  <c r="H39" i="2"/>
  <c r="G39" i="2"/>
  <c r="D39" i="2"/>
  <c r="C39" i="2"/>
  <c r="B39" i="2"/>
  <c r="C37" i="2"/>
  <c r="B37" i="2"/>
  <c r="P35" i="2"/>
  <c r="N35" i="2"/>
  <c r="N51" i="2" s="1"/>
  <c r="L35" i="2"/>
  <c r="K35" i="2"/>
  <c r="P34" i="2"/>
  <c r="P50" i="2" s="1"/>
  <c r="N34" i="2"/>
  <c r="N50" i="2" s="1"/>
  <c r="L34" i="2"/>
  <c r="L50" i="2" s="1"/>
  <c r="K34" i="2"/>
  <c r="P33" i="2"/>
  <c r="P49" i="2" s="1"/>
  <c r="N33" i="2"/>
  <c r="N49" i="2" s="1"/>
  <c r="L33" i="2"/>
  <c r="K33" i="2"/>
  <c r="N32" i="2"/>
  <c r="N48" i="2" s="1"/>
  <c r="L32" i="2"/>
  <c r="L48" i="2" s="1"/>
  <c r="K32" i="2"/>
  <c r="G32" i="2"/>
  <c r="G48" i="2" s="1"/>
  <c r="L31" i="2"/>
  <c r="L47" i="2" s="1"/>
  <c r="K31" i="2"/>
  <c r="G31" i="2"/>
  <c r="G47" i="2" s="1"/>
  <c r="N30" i="2"/>
  <c r="N46" i="2" s="1"/>
  <c r="L30" i="2"/>
  <c r="L46" i="2" s="1"/>
  <c r="K30" i="2"/>
  <c r="P29" i="2"/>
  <c r="P45" i="2" s="1"/>
  <c r="N29" i="2"/>
  <c r="N45" i="2" s="1"/>
  <c r="L29" i="2"/>
  <c r="K29" i="2"/>
  <c r="N28" i="2"/>
  <c r="N44" i="2" s="1"/>
  <c r="L28" i="2"/>
  <c r="L44" i="2" s="1"/>
  <c r="K28" i="2"/>
  <c r="L27" i="2"/>
  <c r="K27" i="2"/>
  <c r="G27" i="2"/>
  <c r="G43" i="2" s="1"/>
  <c r="P26" i="2"/>
  <c r="P42" i="2" s="1"/>
  <c r="N26" i="2"/>
  <c r="N42" i="2" s="1"/>
  <c r="L26" i="2"/>
  <c r="K26" i="2"/>
  <c r="L25" i="2"/>
  <c r="L41" i="2" s="1"/>
  <c r="K25" i="2"/>
  <c r="G25" i="2"/>
  <c r="G41" i="2" s="1"/>
  <c r="P24" i="2"/>
  <c r="P40" i="2" s="1"/>
  <c r="N24" i="2"/>
  <c r="N40" i="2" s="1"/>
  <c r="L24" i="2"/>
  <c r="K24" i="2"/>
  <c r="P23" i="2"/>
  <c r="P39" i="2" s="1"/>
  <c r="N23" i="2"/>
  <c r="N39" i="2" s="1"/>
  <c r="L23" i="2"/>
  <c r="L39" i="2" s="1"/>
  <c r="K23" i="2"/>
  <c r="P22" i="2"/>
  <c r="N22" i="2"/>
  <c r="L22" i="2"/>
  <c r="K22" i="2"/>
  <c r="P16" i="2"/>
  <c r="N16" i="2"/>
  <c r="L16" i="2"/>
  <c r="K16" i="2"/>
  <c r="L15" i="2"/>
  <c r="K15" i="2"/>
  <c r="G15" i="2"/>
  <c r="L14" i="2"/>
  <c r="K14" i="2"/>
  <c r="G14" i="2"/>
  <c r="L13" i="2"/>
  <c r="K13" i="2"/>
  <c r="G13" i="2"/>
  <c r="P11" i="2"/>
  <c r="N11" i="2"/>
  <c r="L11" i="2"/>
  <c r="K11" i="2"/>
  <c r="P10" i="2"/>
  <c r="N10" i="2"/>
  <c r="L10" i="2"/>
  <c r="K10" i="2"/>
  <c r="P9" i="2"/>
  <c r="N9" i="2"/>
  <c r="L9" i="2"/>
  <c r="K9" i="2"/>
  <c r="E93" i="2" l="1"/>
  <c r="K11" i="1"/>
  <c r="P11" i="1"/>
  <c r="N11" i="1"/>
  <c r="L11" i="1"/>
  <c r="J120" i="1" l="1"/>
  <c r="I120" i="1"/>
  <c r="B139" i="1"/>
  <c r="J139" i="1"/>
  <c r="I139" i="1"/>
  <c r="B140" i="1"/>
  <c r="F140" i="1"/>
  <c r="G140" i="1"/>
  <c r="I140" i="1" s="1"/>
  <c r="H140" i="1"/>
  <c r="E140" i="1"/>
  <c r="J118" i="1"/>
  <c r="I118" i="1"/>
  <c r="J140" i="1" l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K85" i="1"/>
  <c r="K84" i="1"/>
  <c r="K83" i="1"/>
  <c r="K78" i="1"/>
  <c r="K36" i="1"/>
  <c r="K35" i="1"/>
  <c r="K34" i="1"/>
  <c r="K33" i="1"/>
  <c r="K32" i="1"/>
  <c r="K31" i="1"/>
  <c r="K30" i="1"/>
  <c r="K29" i="1"/>
  <c r="K28" i="1"/>
  <c r="K27" i="1"/>
  <c r="K26" i="1"/>
  <c r="K24" i="1"/>
  <c r="K23" i="1"/>
  <c r="K22" i="1"/>
  <c r="K10" i="1"/>
  <c r="K13" i="1"/>
  <c r="K14" i="1"/>
  <c r="K15" i="1"/>
  <c r="K16" i="1"/>
  <c r="K9" i="1"/>
  <c r="D141" i="1" l="1"/>
  <c r="D142" i="1"/>
  <c r="D139" i="1"/>
  <c r="D133" i="1"/>
  <c r="D130" i="1"/>
  <c r="D131" i="1"/>
  <c r="D132" i="1"/>
  <c r="D129" i="1"/>
  <c r="D126" i="1"/>
  <c r="D97" i="1"/>
  <c r="D44" i="1"/>
  <c r="D45" i="1"/>
  <c r="D46" i="1"/>
  <c r="D47" i="1"/>
  <c r="D48" i="1"/>
  <c r="D49" i="1"/>
  <c r="D50" i="1"/>
  <c r="D51" i="1"/>
  <c r="D52" i="1"/>
  <c r="D53" i="1"/>
  <c r="D40" i="1"/>
  <c r="F92" i="1"/>
  <c r="E97" i="1"/>
  <c r="G32" i="1"/>
  <c r="G49" i="1" s="1"/>
  <c r="G28" i="1"/>
  <c r="G45" i="1" s="1"/>
  <c r="G26" i="1"/>
  <c r="G43" i="1" s="1"/>
  <c r="G83" i="1"/>
  <c r="G15" i="1"/>
  <c r="G14" i="1"/>
  <c r="G13" i="1"/>
  <c r="G41" i="1"/>
  <c r="H41" i="1"/>
  <c r="E43" i="1"/>
  <c r="F43" i="1"/>
  <c r="H43" i="1"/>
  <c r="G44" i="1"/>
  <c r="H44" i="1"/>
  <c r="E45" i="1"/>
  <c r="F45" i="1"/>
  <c r="H45" i="1"/>
  <c r="G46" i="1"/>
  <c r="H46" i="1"/>
  <c r="G47" i="1"/>
  <c r="H47" i="1"/>
  <c r="G48" i="1"/>
  <c r="H48" i="1"/>
  <c r="E49" i="1"/>
  <c r="F49" i="1"/>
  <c r="H49" i="1"/>
  <c r="F50" i="1"/>
  <c r="H50" i="1"/>
  <c r="G51" i="1"/>
  <c r="H51" i="1"/>
  <c r="G52" i="1"/>
  <c r="H52" i="1"/>
  <c r="G53" i="1"/>
  <c r="H53" i="1"/>
  <c r="G40" i="1"/>
  <c r="H40" i="1"/>
  <c r="C40" i="1"/>
  <c r="C43" i="1"/>
  <c r="C44" i="1"/>
  <c r="C45" i="1"/>
  <c r="C46" i="1"/>
  <c r="C47" i="1"/>
  <c r="C48" i="1"/>
  <c r="C49" i="1"/>
  <c r="C50" i="1"/>
  <c r="C51" i="1"/>
  <c r="C52" i="1"/>
  <c r="C53" i="1"/>
  <c r="C38" i="1"/>
  <c r="G33" i="1"/>
  <c r="G50" i="1" s="1"/>
  <c r="E82" i="1"/>
  <c r="F82" i="1"/>
  <c r="G82" i="1"/>
  <c r="H82" i="1"/>
  <c r="E81" i="1"/>
  <c r="E76" i="1" s="1"/>
  <c r="G81" i="1"/>
  <c r="G76" i="1" s="1"/>
  <c r="L85" i="1" l="1"/>
  <c r="L83" i="1"/>
  <c r="L15" i="1"/>
  <c r="L14" i="1"/>
  <c r="L13" i="1"/>
  <c r="N33" i="1"/>
  <c r="N50" i="1" s="1"/>
  <c r="N31" i="1"/>
  <c r="N48" i="1" s="1"/>
  <c r="N29" i="1"/>
  <c r="N46" i="1" s="1"/>
  <c r="L32" i="1"/>
  <c r="L49" i="1" s="1"/>
  <c r="L28" i="1"/>
  <c r="L45" i="1" s="1"/>
  <c r="L26" i="1"/>
  <c r="L43" i="1" s="1"/>
  <c r="Q51" i="1" l="1"/>
  <c r="Q52" i="1"/>
  <c r="Q53" i="1"/>
  <c r="Q47" i="1"/>
  <c r="Q44" i="1"/>
  <c r="Q40" i="1"/>
  <c r="P78" i="1"/>
  <c r="P84" i="1"/>
  <c r="P36" i="1"/>
  <c r="P53" i="1" s="1"/>
  <c r="P35" i="1"/>
  <c r="P52" i="1" s="1"/>
  <c r="P34" i="1"/>
  <c r="P51" i="1" s="1"/>
  <c r="P30" i="1"/>
  <c r="P47" i="1" s="1"/>
  <c r="P27" i="1"/>
  <c r="P44" i="1" s="1"/>
  <c r="P23" i="1"/>
  <c r="P40" i="1" s="1"/>
  <c r="P22" i="1"/>
  <c r="P16" i="1"/>
  <c r="P10" i="1"/>
  <c r="P9" i="1"/>
  <c r="P82" i="1"/>
  <c r="P77" i="1" s="1"/>
  <c r="Q82" i="1"/>
  <c r="Q77" i="1" s="1"/>
  <c r="P81" i="1"/>
  <c r="P76" i="1" s="1"/>
  <c r="H125" i="1" l="1"/>
  <c r="F125" i="1"/>
  <c r="G125" i="1"/>
  <c r="E125" i="1"/>
  <c r="G97" i="1"/>
  <c r="H92" i="1"/>
  <c r="H97" i="1" s="1"/>
  <c r="F97" i="1"/>
  <c r="G142" i="1" l="1"/>
  <c r="E142" i="1"/>
  <c r="G141" i="1"/>
  <c r="E141" i="1"/>
  <c r="G139" i="1"/>
  <c r="E139" i="1"/>
  <c r="G138" i="1"/>
  <c r="E138" i="1"/>
  <c r="G137" i="1"/>
  <c r="E137" i="1"/>
  <c r="G136" i="1"/>
  <c r="E136" i="1"/>
  <c r="G135" i="1"/>
  <c r="E135" i="1"/>
  <c r="G134" i="1"/>
  <c r="E134" i="1"/>
  <c r="E128" i="1"/>
  <c r="G128" i="1"/>
  <c r="E129" i="1"/>
  <c r="G129" i="1"/>
  <c r="E130" i="1"/>
  <c r="G130" i="1"/>
  <c r="E131" i="1"/>
  <c r="G131" i="1"/>
  <c r="E132" i="1"/>
  <c r="G132" i="1"/>
  <c r="G126" i="1"/>
  <c r="E126" i="1"/>
  <c r="B128" i="1"/>
  <c r="B133" i="1"/>
  <c r="B134" i="1"/>
  <c r="B135" i="1"/>
  <c r="B136" i="1"/>
  <c r="B137" i="1"/>
  <c r="B138" i="1"/>
  <c r="B126" i="1"/>
  <c r="N16" i="1"/>
  <c r="L16" i="1"/>
  <c r="N10" i="1"/>
  <c r="L10" i="1"/>
  <c r="N9" i="1"/>
  <c r="L9" i="1"/>
  <c r="H121" i="1"/>
  <c r="H142" i="1" s="1"/>
  <c r="F121" i="1"/>
  <c r="F142" i="1" s="1"/>
  <c r="H119" i="1"/>
  <c r="H141" i="1" s="1"/>
  <c r="F119" i="1"/>
  <c r="F141" i="1" s="1"/>
  <c r="H139" i="1"/>
  <c r="F117" i="1"/>
  <c r="F139" i="1" s="1"/>
  <c r="H112" i="1"/>
  <c r="H134" i="1" s="1"/>
  <c r="F112" i="1"/>
  <c r="F134" i="1" s="1"/>
  <c r="H110" i="1"/>
  <c r="H132" i="1" s="1"/>
  <c r="F110" i="1"/>
  <c r="F132" i="1" s="1"/>
  <c r="H109" i="1"/>
  <c r="H131" i="1" s="1"/>
  <c r="F109" i="1"/>
  <c r="F131" i="1" s="1"/>
  <c r="H108" i="1"/>
  <c r="H130" i="1" s="1"/>
  <c r="F108" i="1"/>
  <c r="F130" i="1" s="1"/>
  <c r="H107" i="1"/>
  <c r="H129" i="1" s="1"/>
  <c r="F107" i="1"/>
  <c r="F129" i="1" s="1"/>
  <c r="H106" i="1"/>
  <c r="H128" i="1" s="1"/>
  <c r="F106" i="1"/>
  <c r="F128" i="1" s="1"/>
  <c r="H104" i="1"/>
  <c r="H126" i="1" s="1"/>
  <c r="F104" i="1"/>
  <c r="F126" i="1" s="1"/>
  <c r="B85" i="1" l="1"/>
  <c r="M53" i="1"/>
  <c r="O53" i="1"/>
  <c r="J53" i="1"/>
  <c r="K53" i="1" s="1"/>
  <c r="I53" i="1"/>
  <c r="M52" i="1"/>
  <c r="O52" i="1"/>
  <c r="J52" i="1"/>
  <c r="K52" i="1" s="1"/>
  <c r="I52" i="1"/>
  <c r="O51" i="1"/>
  <c r="M50" i="1"/>
  <c r="M51" i="1"/>
  <c r="O47" i="1"/>
  <c r="M46" i="1"/>
  <c r="M47" i="1"/>
  <c r="M48" i="1"/>
  <c r="I46" i="1"/>
  <c r="J46" i="1"/>
  <c r="K46" i="1" s="1"/>
  <c r="I47" i="1"/>
  <c r="J47" i="1"/>
  <c r="K47" i="1" s="1"/>
  <c r="I48" i="1"/>
  <c r="J48" i="1"/>
  <c r="K48" i="1" s="1"/>
  <c r="I49" i="1"/>
  <c r="J49" i="1"/>
  <c r="K49" i="1" s="1"/>
  <c r="I50" i="1"/>
  <c r="J50" i="1"/>
  <c r="K50" i="1" s="1"/>
  <c r="I51" i="1"/>
  <c r="J51" i="1"/>
  <c r="K51" i="1" s="1"/>
  <c r="J45" i="1"/>
  <c r="J44" i="1"/>
  <c r="M44" i="1"/>
  <c r="O44" i="1"/>
  <c r="I43" i="1"/>
  <c r="J43" i="1"/>
  <c r="K43" i="1" s="1"/>
  <c r="I41" i="1"/>
  <c r="J41" i="1"/>
  <c r="K41" i="1" s="1"/>
  <c r="J40" i="1"/>
  <c r="M40" i="1"/>
  <c r="O40" i="1"/>
  <c r="B131" i="1"/>
  <c r="N78" i="1"/>
  <c r="L78" i="1"/>
  <c r="B81" i="1"/>
  <c r="B76" i="1" s="1"/>
  <c r="N84" i="1"/>
  <c r="L84" i="1"/>
  <c r="B84" i="1"/>
  <c r="I44" i="1"/>
  <c r="B38" i="1"/>
  <c r="B53" i="1"/>
  <c r="B52" i="1"/>
  <c r="B51" i="1"/>
  <c r="B50" i="1"/>
  <c r="B49" i="1"/>
  <c r="B48" i="1"/>
  <c r="B47" i="1"/>
  <c r="B46" i="1"/>
  <c r="B45" i="1"/>
  <c r="B44" i="1"/>
  <c r="B40" i="1"/>
  <c r="B43" i="1"/>
  <c r="I45" i="1"/>
  <c r="G90" i="1"/>
  <c r="L82" i="1"/>
  <c r="L77" i="1" s="1"/>
  <c r="M82" i="1"/>
  <c r="M77" i="1" s="1"/>
  <c r="N82" i="1"/>
  <c r="N77" i="1" s="1"/>
  <c r="O82" i="1"/>
  <c r="O77" i="1" s="1"/>
  <c r="E90" i="1"/>
  <c r="L81" i="1"/>
  <c r="L76" i="1" s="1"/>
  <c r="N81" i="1"/>
  <c r="N76" i="1" s="1"/>
  <c r="B129" i="1"/>
  <c r="B130" i="1"/>
  <c r="B132" i="1"/>
  <c r="B142" i="1"/>
  <c r="L30" i="1"/>
  <c r="N30" i="1"/>
  <c r="N47" i="1" s="1"/>
  <c r="I40" i="1"/>
  <c r="L22" i="1"/>
  <c r="L23" i="1"/>
  <c r="L40" i="1" s="1"/>
  <c r="L27" i="1"/>
  <c r="L29" i="1"/>
  <c r="L31" i="1"/>
  <c r="L33" i="1"/>
  <c r="L34" i="1"/>
  <c r="L35" i="1"/>
  <c r="L52" i="1" s="1"/>
  <c r="L36" i="1"/>
  <c r="N22" i="1"/>
  <c r="N23" i="1"/>
  <c r="N40" i="1" s="1"/>
  <c r="N27" i="1"/>
  <c r="N44" i="1" s="1"/>
  <c r="N34" i="1"/>
  <c r="N51" i="1" s="1"/>
  <c r="N35" i="1"/>
  <c r="N52" i="1" s="1"/>
  <c r="N36" i="1"/>
  <c r="N53" i="1" s="1"/>
  <c r="K40" i="1" l="1"/>
  <c r="K44" i="1"/>
  <c r="K45" i="1"/>
  <c r="G95" i="1"/>
  <c r="G102" i="1"/>
  <c r="G124" i="1" s="1"/>
  <c r="E95" i="1"/>
  <c r="E102" i="1"/>
  <c r="E124" i="1" s="1"/>
  <c r="E89" i="1"/>
  <c r="B141" i="1"/>
  <c r="B97" i="1"/>
  <c r="L53" i="1"/>
  <c r="L48" i="1"/>
  <c r="L50" i="1"/>
  <c r="L46" i="1"/>
  <c r="L47" i="1"/>
  <c r="L44" i="1"/>
  <c r="L51" i="1"/>
  <c r="E94" i="1" l="1"/>
</calcChain>
</file>

<file path=xl/sharedStrings.xml><?xml version="1.0" encoding="utf-8"?>
<sst xmlns="http://schemas.openxmlformats.org/spreadsheetml/2006/main" count="448" uniqueCount="113">
  <si>
    <t>1 п/г</t>
  </si>
  <si>
    <t>2 п/г</t>
  </si>
  <si>
    <t>мкр.Красный Октябрь</t>
  </si>
  <si>
    <t>пос.Вольгинский</t>
  </si>
  <si>
    <t>пос.Содышка</t>
  </si>
  <si>
    <t>Филиал</t>
  </si>
  <si>
    <t>Гороховецкий филиал</t>
  </si>
  <si>
    <t>г.Гороховец</t>
  </si>
  <si>
    <t>ТЭК-3 (ОАО «ГТК»)</t>
  </si>
  <si>
    <t>ТЭК-4 (ОАО «ГСЗ»)</t>
  </si>
  <si>
    <t>г.Гусь-Хрустальный</t>
  </si>
  <si>
    <t>г.Гусь-Хрустальный, в т.ч</t>
  </si>
  <si>
    <t>ТЭК-2 (ООО «БауТекс»)</t>
  </si>
  <si>
    <t>г.Киржач</t>
  </si>
  <si>
    <t>г.Ковров</t>
  </si>
  <si>
    <t>г.Ковров (ООО "КЭТК")</t>
  </si>
  <si>
    <t>г.Гусь-Хрустальный (от ТЭК-2)</t>
  </si>
  <si>
    <t>Петушинский филиал</t>
  </si>
  <si>
    <t>г.Лакинск</t>
  </si>
  <si>
    <t>о.Муром</t>
  </si>
  <si>
    <t>Селивановский филиал</t>
  </si>
  <si>
    <t>г.Собинка</t>
  </si>
  <si>
    <t>д.Пенкино, Камешковский р-н</t>
  </si>
  <si>
    <t>САХ, г.Владимир</t>
  </si>
  <si>
    <t>мкр.Пиганово, г.Владимир</t>
  </si>
  <si>
    <t>т/б "Ладога", г.Владимир</t>
  </si>
  <si>
    <t>Петушинский филиал, в т.ч.</t>
  </si>
  <si>
    <t>г.Петушки</t>
  </si>
  <si>
    <t>г.Покров</t>
  </si>
  <si>
    <t>Нагорное СП</t>
  </si>
  <si>
    <t>Пекшинское СП</t>
  </si>
  <si>
    <t>Петушинское СП</t>
  </si>
  <si>
    <t>компонент вода</t>
  </si>
  <si>
    <t>компонент тепло</t>
  </si>
  <si>
    <t>Открытая система теплоснабжения</t>
  </si>
  <si>
    <t>Тариф на ГВС (закрытая система теплоснабжения)</t>
  </si>
  <si>
    <t>период регулирования</t>
  </si>
  <si>
    <t>2017 - 2021</t>
  </si>
  <si>
    <t>2016 - 2018</t>
  </si>
  <si>
    <t>2017 - 2019</t>
  </si>
  <si>
    <t>Постановление ДЦиТ</t>
  </si>
  <si>
    <t>от 19.12.2017 г. № 59/92</t>
  </si>
  <si>
    <t>от 19.12.2017 г. № 59/87</t>
  </si>
  <si>
    <t>от 18.12.2017 г. № 58/1</t>
  </si>
  <si>
    <t>от 18.12.2017 г. № 58/14</t>
  </si>
  <si>
    <t>от 18.12.2017 г. № 58/15</t>
  </si>
  <si>
    <t>от 18.12.2017 г. № 58/3</t>
  </si>
  <si>
    <t>от 18.12.2017 г. № 58/2</t>
  </si>
  <si>
    <t>от 18.12.2017 г. № 58/11</t>
  </si>
  <si>
    <t>от 19.12.2017 г. № 59/90</t>
  </si>
  <si>
    <t>от 19.12.2017 г. № 59/88</t>
  </si>
  <si>
    <t>от 19.12.2017 г. № 59/93</t>
  </si>
  <si>
    <t>от 19.12.2017 г. № 59/89</t>
  </si>
  <si>
    <t>от 18.12.2017 г. № 58/13</t>
  </si>
  <si>
    <t>от 18.12.2017 г. № 58/12</t>
  </si>
  <si>
    <t>от 18.12.2017 г. № 58/9</t>
  </si>
  <si>
    <t>от 18.12.2017 г. № 58/8</t>
  </si>
  <si>
    <t>от 19.12.2017 г. № 59/91</t>
  </si>
  <si>
    <t>от 18.12.2017 г. № 58/18</t>
  </si>
  <si>
    <t>от 18.12.2017 г. № 58/17</t>
  </si>
  <si>
    <t>от 18.12.2017 г. № 58/16</t>
  </si>
  <si>
    <t>от 18.12.2017 г. № 58/6</t>
  </si>
  <si>
    <t>от 18.12.2017 г. № 58/4</t>
  </si>
  <si>
    <t>от 18.12.2017 г. № 58/7, от 18.12.2017 г. №58/5</t>
  </si>
  <si>
    <t>от 18.12.2017 г. № 58/10</t>
  </si>
  <si>
    <t>от 19.12.2017 г. № 59/94</t>
  </si>
  <si>
    <t>Для населения (с учетом НДС)</t>
  </si>
  <si>
    <t>Для потребителей, в случае отсутствия  дифференциации тарифов по схеме подключения (без учета НДС)</t>
  </si>
  <si>
    <t>Тариф на теловую энергию (до конечного потребителя), руб./Гкал</t>
  </si>
  <si>
    <t>Тариф на теловую энергию (на коллекторах источника), руб./Гкал (без учета НДС)</t>
  </si>
  <si>
    <t>Тариф на передачу тепловой энергии, руб./Гкал (без учета НДС)</t>
  </si>
  <si>
    <t>Тариф на компенсацию потерь, руб./Гкал (без учета НДС)</t>
  </si>
  <si>
    <t>установленные ДЦиТ,</t>
  </si>
  <si>
    <t xml:space="preserve">Тарифы ООО "Владимиртеплогаз",  </t>
  </si>
  <si>
    <t xml:space="preserve"> на тепловую энергию, теплоноситель и горячее водоснабжение,</t>
  </si>
  <si>
    <t xml:space="preserve"> на текущий долгосрочный период регулирования</t>
  </si>
  <si>
    <t>от 20.12.2017 г. № 60/10</t>
  </si>
  <si>
    <t>от 20.12.2017 г. № 60/11</t>
  </si>
  <si>
    <t>от 18.01.2018 №2/3</t>
  </si>
  <si>
    <t>от 18.01.2018 №2/4</t>
  </si>
  <si>
    <t>от 18.01.2018 №2/5</t>
  </si>
  <si>
    <t>от 18.01.2018 №2/6</t>
  </si>
  <si>
    <t>от 18.01.2018 №2/7</t>
  </si>
  <si>
    <t>от 18.01.2018 №2/8</t>
  </si>
  <si>
    <t>от 18.01.2018 №2/9</t>
  </si>
  <si>
    <t>от 18.01.2018 №2/10</t>
  </si>
  <si>
    <t>от 18.01.2018 №2/11</t>
  </si>
  <si>
    <t>от 18.01.2018 №2/16</t>
  </si>
  <si>
    <t>от 18.01.2018 №2/12</t>
  </si>
  <si>
    <t>от 18.01.2018 №2/14</t>
  </si>
  <si>
    <t>от 18.01.2018 №2/13</t>
  </si>
  <si>
    <t>от 18.01.2018 №2/15</t>
  </si>
  <si>
    <t>от 18.01.2018 №2/17</t>
  </si>
  <si>
    <t>от 18.01.2018 №2/18</t>
  </si>
  <si>
    <t>Тариф на теплоноситель (закрытая система теплоснабжения), руб/куб.м. (без учета НДС)</t>
  </si>
  <si>
    <t>Для потребителей, руб/куб.м, руб./Гкал (без учета НДС)</t>
  </si>
  <si>
    <t>Для населения, руб/куб.м, руб./Гкал (с учетом НДС)</t>
  </si>
  <si>
    <t>рост %</t>
  </si>
  <si>
    <t>рост</t>
  </si>
  <si>
    <t>от 05.04.2018 г. № 10/1 (изм.в пост. от 18.12.2017 г. №58/15)</t>
  </si>
  <si>
    <t>пос.Вольгинский (до 05.04.2018)</t>
  </si>
  <si>
    <t>пос.Вольгинский (с 05.04.2018)</t>
  </si>
  <si>
    <t>-</t>
  </si>
  <si>
    <t>д.Переложниково (ДИП) Селивановский филиал</t>
  </si>
  <si>
    <t>от 01.03.2018 г. № 6/1</t>
  </si>
  <si>
    <t>2018 - 2021</t>
  </si>
  <si>
    <t>от 14.06.2018 г. № 20/1</t>
  </si>
  <si>
    <t>мкр.Энергетик, г.Владимир            (с 19.06.2018)</t>
  </si>
  <si>
    <t>г.Гороховец (до 17.10.2018)</t>
  </si>
  <si>
    <t>г.Гороховец (с 17.10.2018)</t>
  </si>
  <si>
    <t>от 11.10.2018 г. № 39/5 (изм.в пост. от 18.12.2017 г. № 58/3)</t>
  </si>
  <si>
    <t>от 11.10.2018г. №39/1 (изм. в пост. от 18.12.2017г. №58/3)</t>
  </si>
  <si>
    <t>Гороховецкий филиал                             (изменения с 17.10.2018)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</si>
</sst>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/>
    </xf>
    <xf numFmtId="4" fontId="2" fillId="0" borderId="21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4" fontId="2" fillId="0" borderId="36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" fontId="2" fillId="0" borderId="44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0" borderId="46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2" fillId="0" borderId="38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6" xfId="0" applyNumberFormat="1" applyFont="1" applyBorder="1" applyAlignment="1">
      <alignment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2" fillId="0" borderId="56" xfId="0" applyNumberFormat="1" applyFont="1" applyBorder="1" applyAlignment="1">
      <alignment vertical="center"/>
    </xf>
    <xf numFmtId="4" fontId="2" fillId="0" borderId="58" xfId="0" applyNumberFormat="1" applyFont="1" applyBorder="1" applyAlignment="1">
      <alignment vertical="center"/>
    </xf>
    <xf numFmtId="2" fontId="2" fillId="0" borderId="56" xfId="0" applyNumberFormat="1" applyFont="1" applyBorder="1" applyAlignment="1">
      <alignment vertical="center"/>
    </xf>
    <xf numFmtId="2" fontId="2" fillId="0" borderId="58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62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2" fontId="2" fillId="0" borderId="62" xfId="0" applyNumberFormat="1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4" fontId="2" fillId="0" borderId="55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10" fontId="6" fillId="0" borderId="21" xfId="0" applyNumberFormat="1" applyFont="1" applyBorder="1" applyAlignment="1">
      <alignment vertical="center"/>
    </xf>
    <xf numFmtId="10" fontId="6" fillId="0" borderId="23" xfId="0" applyNumberFormat="1" applyFont="1" applyBorder="1" applyAlignment="1">
      <alignment vertical="center"/>
    </xf>
    <xf numFmtId="10" fontId="6" fillId="0" borderId="24" xfId="0" applyNumberFormat="1" applyFont="1" applyBorder="1" applyAlignment="1">
      <alignment vertical="center"/>
    </xf>
    <xf numFmtId="10" fontId="6" fillId="0" borderId="2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10" fontId="6" fillId="0" borderId="57" xfId="0" applyNumberFormat="1" applyFont="1" applyBorder="1" applyAlignment="1">
      <alignment vertical="center"/>
    </xf>
    <xf numFmtId="10" fontId="6" fillId="0" borderId="58" xfId="0" applyNumberFormat="1" applyFont="1" applyBorder="1" applyAlignment="1">
      <alignment vertical="center"/>
    </xf>
    <xf numFmtId="10" fontId="6" fillId="0" borderId="6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vertical="center"/>
    </xf>
    <xf numFmtId="10" fontId="6" fillId="0" borderId="55" xfId="0" applyNumberFormat="1" applyFont="1" applyBorder="1" applyAlignment="1">
      <alignment vertical="center"/>
    </xf>
    <xf numFmtId="0" fontId="3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10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vertical="center"/>
    </xf>
    <xf numFmtId="43" fontId="2" fillId="0" borderId="21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3" fontId="2" fillId="0" borderId="6" xfId="0" applyNumberFormat="1" applyFont="1" applyBorder="1" applyAlignment="1">
      <alignment vertical="center"/>
    </xf>
    <xf numFmtId="43" fontId="2" fillId="0" borderId="2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63" xfId="0" applyNumberFormat="1" applyFont="1" applyBorder="1" applyAlignment="1">
      <alignment vertical="center"/>
    </xf>
    <xf numFmtId="0" fontId="2" fillId="0" borderId="30" xfId="0" applyFont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4" fontId="2" fillId="0" borderId="6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63" xfId="0" applyNumberFormat="1" applyFont="1" applyBorder="1" applyAlignment="1">
      <alignment horizontal="right" vertical="center" wrapText="1"/>
    </xf>
    <xf numFmtId="4" fontId="2" fillId="0" borderId="64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6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" fontId="2" fillId="0" borderId="39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indent="3"/>
    </xf>
    <xf numFmtId="0" fontId="2" fillId="0" borderId="59" xfId="0" applyFont="1" applyBorder="1" applyAlignment="1">
      <alignment horizontal="left" vertical="center" indent="3"/>
    </xf>
    <xf numFmtId="0" fontId="2" fillId="0" borderId="2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0" fontId="6" fillId="0" borderId="39" xfId="0" applyNumberFormat="1" applyFont="1" applyBorder="1" applyAlignment="1">
      <alignment horizontal="center" vertical="center"/>
    </xf>
    <xf numFmtId="10" fontId="6" fillId="0" borderId="4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142"/>
  <sheetViews>
    <sheetView tabSelected="1" view="pageBreakPreview" zoomScale="85" zoomScaleNormal="85" zoomScaleSheetLayoutView="85" workbookViewId="0">
      <selection activeCell="B43" sqref="B43"/>
    </sheetView>
  </sheetViews>
  <sheetFormatPr defaultRowHeight="15" x14ac:dyDescent="0.25"/>
  <cols>
    <col min="1" max="1" width="9.140625" style="2"/>
    <col min="2" max="2" width="28.7109375" style="2" customWidth="1"/>
    <col min="3" max="3" width="16.140625" style="3" customWidth="1"/>
    <col min="4" max="4" width="26.42578125" style="3" customWidth="1"/>
    <col min="5" max="17" width="10.85546875" style="2" customWidth="1"/>
    <col min="18" max="18" width="10" style="2" customWidth="1"/>
    <col min="19" max="19" width="28.28515625" style="2" customWidth="1"/>
    <col min="20" max="21" width="16.42578125" style="3" customWidth="1"/>
    <col min="22" max="25" width="13.28515625" style="2" customWidth="1"/>
    <col min="26" max="29" width="12.140625" style="2" customWidth="1"/>
    <col min="30" max="31" width="9.5703125" style="2" bestFit="1" customWidth="1"/>
    <col min="32" max="16384" width="9.140625" style="2"/>
  </cols>
  <sheetData>
    <row r="1" spans="2:33" ht="18.75" x14ac:dyDescent="0.25">
      <c r="B1" s="215" t="s">
        <v>73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2:33" ht="18.75" x14ac:dyDescent="0.25">
      <c r="B2" s="215" t="s">
        <v>74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2:33" ht="18.75" x14ac:dyDescent="0.25">
      <c r="B3" s="215" t="s">
        <v>72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2:33" ht="18.75" x14ac:dyDescent="0.25">
      <c r="B4" s="215" t="s">
        <v>75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</row>
    <row r="5" spans="2:33" ht="15" customHeight="1" thickBot="1" x14ac:dyDescent="0.3">
      <c r="P5" s="6"/>
      <c r="Q5" s="6"/>
    </row>
    <row r="6" spans="2:33" s="1" customFormat="1" ht="24.75" customHeight="1" thickBot="1" x14ac:dyDescent="0.3">
      <c r="B6" s="196" t="s">
        <v>69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8"/>
      <c r="S6" s="2"/>
      <c r="T6" s="3"/>
      <c r="U6" s="3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2:33" ht="19.5" customHeight="1" x14ac:dyDescent="0.25">
      <c r="B7" s="211" t="s">
        <v>5</v>
      </c>
      <c r="C7" s="213" t="s">
        <v>36</v>
      </c>
      <c r="D7" s="180" t="s">
        <v>40</v>
      </c>
      <c r="E7" s="189">
        <v>2016</v>
      </c>
      <c r="F7" s="172"/>
      <c r="G7" s="171">
        <v>2017</v>
      </c>
      <c r="H7" s="190"/>
      <c r="I7" s="191">
        <v>2018</v>
      </c>
      <c r="J7" s="226"/>
      <c r="K7" s="227"/>
      <c r="L7" s="171">
        <v>2019</v>
      </c>
      <c r="M7" s="190"/>
      <c r="N7" s="189">
        <v>2020</v>
      </c>
      <c r="O7" s="172"/>
      <c r="P7" s="171">
        <v>2021</v>
      </c>
      <c r="Q7" s="190"/>
    </row>
    <row r="8" spans="2:33" s="1" customFormat="1" ht="19.5" customHeight="1" thickBot="1" x14ac:dyDescent="0.3">
      <c r="B8" s="212"/>
      <c r="C8" s="214"/>
      <c r="D8" s="182"/>
      <c r="E8" s="24" t="s">
        <v>0</v>
      </c>
      <c r="F8" s="31" t="s">
        <v>1</v>
      </c>
      <c r="G8" s="35" t="s">
        <v>0</v>
      </c>
      <c r="H8" s="20" t="s">
        <v>1</v>
      </c>
      <c r="I8" s="24" t="s">
        <v>0</v>
      </c>
      <c r="J8" s="31" t="s">
        <v>1</v>
      </c>
      <c r="K8" s="108" t="s">
        <v>97</v>
      </c>
      <c r="L8" s="35" t="s">
        <v>0</v>
      </c>
      <c r="M8" s="20" t="s">
        <v>1</v>
      </c>
      <c r="N8" s="24" t="s">
        <v>0</v>
      </c>
      <c r="O8" s="31" t="s">
        <v>1</v>
      </c>
      <c r="P8" s="35" t="s">
        <v>0</v>
      </c>
      <c r="Q8" s="20" t="s">
        <v>1</v>
      </c>
      <c r="S8" s="2"/>
      <c r="T8" s="3"/>
      <c r="U8" s="3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2:33" ht="19.5" customHeight="1" x14ac:dyDescent="0.25">
      <c r="B9" s="18" t="s">
        <v>25</v>
      </c>
      <c r="C9" s="21" t="s">
        <v>37</v>
      </c>
      <c r="D9" s="28" t="s">
        <v>42</v>
      </c>
      <c r="E9" s="25"/>
      <c r="F9" s="32"/>
      <c r="G9" s="36">
        <v>1360.5</v>
      </c>
      <c r="H9" s="19">
        <v>3412.11</v>
      </c>
      <c r="I9" s="25">
        <v>3412.11</v>
      </c>
      <c r="J9" s="32">
        <v>3520.83</v>
      </c>
      <c r="K9" s="111">
        <f>J9/I9</f>
        <v>1.0318629821430141</v>
      </c>
      <c r="L9" s="36">
        <f>J9</f>
        <v>3520.83</v>
      </c>
      <c r="M9" s="19">
        <v>3641.56</v>
      </c>
      <c r="N9" s="25">
        <f>M9</f>
        <v>3641.56</v>
      </c>
      <c r="O9" s="32">
        <v>3714.04</v>
      </c>
      <c r="P9" s="36">
        <f>O9</f>
        <v>3714.04</v>
      </c>
      <c r="Q9" s="19">
        <v>3779.39</v>
      </c>
    </row>
    <row r="10" spans="2:33" ht="19.5" customHeight="1" x14ac:dyDescent="0.25">
      <c r="B10" s="12" t="s">
        <v>24</v>
      </c>
      <c r="C10" s="22" t="s">
        <v>37</v>
      </c>
      <c r="D10" s="29" t="s">
        <v>42</v>
      </c>
      <c r="E10" s="26"/>
      <c r="F10" s="33"/>
      <c r="G10" s="37">
        <v>1360.5</v>
      </c>
      <c r="H10" s="15">
        <v>2150.4699999999998</v>
      </c>
      <c r="I10" s="26">
        <v>2150.4699999999998</v>
      </c>
      <c r="J10" s="33">
        <v>2212.9899999999998</v>
      </c>
      <c r="K10" s="109">
        <f t="shared" ref="K10:K16" si="0">J10/I10</f>
        <v>1.0290727143368659</v>
      </c>
      <c r="L10" s="37">
        <f t="shared" ref="L10:L16" si="1">J10</f>
        <v>2212.9899999999998</v>
      </c>
      <c r="M10" s="15">
        <v>2312.69</v>
      </c>
      <c r="N10" s="26">
        <f t="shared" ref="N10:N16" si="2">M10</f>
        <v>2312.69</v>
      </c>
      <c r="O10" s="33">
        <v>2380.09</v>
      </c>
      <c r="P10" s="37">
        <f>O10</f>
        <v>2380.09</v>
      </c>
      <c r="Q10" s="15">
        <v>2452.73</v>
      </c>
    </row>
    <row r="11" spans="2:33" ht="30" x14ac:dyDescent="0.25">
      <c r="B11" s="142" t="s">
        <v>107</v>
      </c>
      <c r="C11" s="22" t="s">
        <v>105</v>
      </c>
      <c r="D11" s="29" t="s">
        <v>106</v>
      </c>
      <c r="E11" s="48"/>
      <c r="F11" s="43"/>
      <c r="G11" s="26"/>
      <c r="H11" s="119"/>
      <c r="I11" s="122">
        <v>1349.18</v>
      </c>
      <c r="J11" s="119">
        <v>1397.28</v>
      </c>
      <c r="K11" s="109">
        <f>J11/I11</f>
        <v>1.0356512844839088</v>
      </c>
      <c r="L11" s="26">
        <f>J11</f>
        <v>1397.28</v>
      </c>
      <c r="M11" s="119">
        <v>1444.21</v>
      </c>
      <c r="N11" s="122">
        <f>M11</f>
        <v>1444.21</v>
      </c>
      <c r="O11" s="115">
        <v>1487.76</v>
      </c>
      <c r="P11" s="26">
        <f>O11</f>
        <v>1487.76</v>
      </c>
      <c r="Q11" s="115">
        <v>1532.67</v>
      </c>
      <c r="T11" s="2"/>
      <c r="U11" s="2"/>
    </row>
    <row r="12" spans="2:33" ht="19.5" customHeight="1" x14ac:dyDescent="0.25">
      <c r="B12" s="12" t="s">
        <v>11</v>
      </c>
      <c r="C12" s="193" t="s">
        <v>38</v>
      </c>
      <c r="D12" s="183" t="s">
        <v>76</v>
      </c>
      <c r="E12" s="206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8"/>
    </row>
    <row r="13" spans="2:33" ht="19.5" customHeight="1" x14ac:dyDescent="0.25">
      <c r="B13" s="13" t="s">
        <v>12</v>
      </c>
      <c r="C13" s="194"/>
      <c r="D13" s="184"/>
      <c r="E13" s="26">
        <v>1381.63</v>
      </c>
      <c r="F13" s="33">
        <v>1497.89</v>
      </c>
      <c r="G13" s="37">
        <f>F13</f>
        <v>1497.89</v>
      </c>
      <c r="H13" s="15">
        <v>1572.03</v>
      </c>
      <c r="I13" s="26">
        <v>1572.03</v>
      </c>
      <c r="J13" s="33">
        <v>1604.48</v>
      </c>
      <c r="K13" s="112">
        <f t="shared" si="0"/>
        <v>1.0206420997054764</v>
      </c>
      <c r="L13" s="40">
        <f>J13</f>
        <v>1604.48</v>
      </c>
      <c r="M13" s="16"/>
      <c r="N13" s="39"/>
      <c r="O13" s="41"/>
      <c r="P13" s="40"/>
      <c r="Q13" s="16"/>
    </row>
    <row r="14" spans="2:33" ht="19.5" customHeight="1" x14ac:dyDescent="0.25">
      <c r="B14" s="13" t="s">
        <v>8</v>
      </c>
      <c r="C14" s="194"/>
      <c r="D14" s="184"/>
      <c r="E14" s="26">
        <v>1223.78</v>
      </c>
      <c r="F14" s="33">
        <v>1262.8409999999999</v>
      </c>
      <c r="G14" s="37">
        <f>F14</f>
        <v>1262.8409999999999</v>
      </c>
      <c r="H14" s="15">
        <v>1289.74</v>
      </c>
      <c r="I14" s="26">
        <v>1289.74</v>
      </c>
      <c r="J14" s="33">
        <v>1344.97</v>
      </c>
      <c r="K14" s="112">
        <f t="shared" si="0"/>
        <v>1.0428225843968553</v>
      </c>
      <c r="L14" s="40">
        <f>J14</f>
        <v>1344.97</v>
      </c>
      <c r="M14" s="16"/>
      <c r="N14" s="39"/>
      <c r="O14" s="41"/>
      <c r="P14" s="40"/>
      <c r="Q14" s="16"/>
    </row>
    <row r="15" spans="2:33" ht="19.5" customHeight="1" x14ac:dyDescent="0.25">
      <c r="B15" s="13" t="s">
        <v>9</v>
      </c>
      <c r="C15" s="195"/>
      <c r="D15" s="185"/>
      <c r="E15" s="26">
        <v>1232.98</v>
      </c>
      <c r="F15" s="33">
        <v>1348.04</v>
      </c>
      <c r="G15" s="37">
        <f>F15</f>
        <v>1348.04</v>
      </c>
      <c r="H15" s="15">
        <v>1375.99</v>
      </c>
      <c r="I15" s="26">
        <v>1375.99</v>
      </c>
      <c r="J15" s="33">
        <v>1470.38</v>
      </c>
      <c r="K15" s="112">
        <f t="shared" si="0"/>
        <v>1.0685978822520512</v>
      </c>
      <c r="L15" s="40">
        <f>J15</f>
        <v>1470.38</v>
      </c>
      <c r="M15" s="16"/>
      <c r="N15" s="39"/>
      <c r="O15" s="41"/>
      <c r="P15" s="40"/>
      <c r="Q15" s="16"/>
    </row>
    <row r="16" spans="2:33" ht="19.5" customHeight="1" thickBot="1" x14ac:dyDescent="0.3">
      <c r="B16" s="14" t="s">
        <v>14</v>
      </c>
      <c r="C16" s="23" t="s">
        <v>37</v>
      </c>
      <c r="D16" s="30" t="s">
        <v>50</v>
      </c>
      <c r="E16" s="27"/>
      <c r="F16" s="34"/>
      <c r="G16" s="38">
        <v>1360.5</v>
      </c>
      <c r="H16" s="17">
        <v>1309.8699999999999</v>
      </c>
      <c r="I16" s="27">
        <v>1309.8699999999999</v>
      </c>
      <c r="J16" s="34">
        <v>1382.89</v>
      </c>
      <c r="K16" s="110">
        <f t="shared" si="0"/>
        <v>1.0557459900600825</v>
      </c>
      <c r="L16" s="38">
        <f t="shared" si="1"/>
        <v>1382.89</v>
      </c>
      <c r="M16" s="17">
        <v>1428.99</v>
      </c>
      <c r="N16" s="27">
        <f t="shared" si="2"/>
        <v>1428.99</v>
      </c>
      <c r="O16" s="34">
        <v>1471.78</v>
      </c>
      <c r="P16" s="38">
        <f>O16</f>
        <v>1471.78</v>
      </c>
      <c r="Q16" s="17">
        <v>1515.93</v>
      </c>
      <c r="S16" s="1"/>
      <c r="T16" s="5"/>
      <c r="U16" s="5"/>
      <c r="V16" s="1"/>
      <c r="W16" s="1"/>
      <c r="X16" s="1"/>
      <c r="Y16" s="1"/>
      <c r="AG16" s="6"/>
    </row>
    <row r="17" spans="2:33" ht="28.5" customHeight="1" thickBot="1" x14ac:dyDescent="0.25">
      <c r="C17" s="2"/>
      <c r="D17" s="2"/>
      <c r="Q17" s="4"/>
      <c r="S17" s="1"/>
      <c r="T17" s="5"/>
      <c r="U17" s="5"/>
      <c r="V17" s="1"/>
      <c r="W17" s="1"/>
      <c r="X17" s="1"/>
      <c r="Y17" s="1"/>
      <c r="AG17" s="6"/>
    </row>
    <row r="18" spans="2:33" ht="21.75" customHeight="1" thickBot="1" x14ac:dyDescent="0.3">
      <c r="B18" s="196" t="s">
        <v>68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8"/>
      <c r="S18" s="1"/>
      <c r="T18" s="5"/>
      <c r="U18" s="5"/>
      <c r="V18" s="1"/>
      <c r="W18" s="1"/>
      <c r="X18" s="1"/>
      <c r="Y18" s="1"/>
      <c r="AG18" s="6"/>
    </row>
    <row r="19" spans="2:33" s="1" customFormat="1" ht="23.25" customHeight="1" thickBot="1" x14ac:dyDescent="0.3">
      <c r="B19" s="199" t="s">
        <v>67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1"/>
    </row>
    <row r="20" spans="2:33" ht="18.75" customHeight="1" x14ac:dyDescent="0.25">
      <c r="B20" s="211" t="s">
        <v>5</v>
      </c>
      <c r="C20" s="213" t="s">
        <v>36</v>
      </c>
      <c r="D20" s="180" t="s">
        <v>40</v>
      </c>
      <c r="E20" s="171">
        <v>2016</v>
      </c>
      <c r="F20" s="190"/>
      <c r="G20" s="189">
        <v>2017</v>
      </c>
      <c r="H20" s="172"/>
      <c r="I20" s="191">
        <v>2018</v>
      </c>
      <c r="J20" s="226"/>
      <c r="K20" s="227"/>
      <c r="L20" s="189">
        <v>2019</v>
      </c>
      <c r="M20" s="172"/>
      <c r="N20" s="171">
        <v>2020</v>
      </c>
      <c r="O20" s="190"/>
      <c r="P20" s="189">
        <v>2021</v>
      </c>
      <c r="Q20" s="190"/>
    </row>
    <row r="21" spans="2:33" s="1" customFormat="1" ht="18.75" customHeight="1" thickBot="1" x14ac:dyDescent="0.3">
      <c r="B21" s="212"/>
      <c r="C21" s="214"/>
      <c r="D21" s="182"/>
      <c r="E21" s="35" t="s">
        <v>0</v>
      </c>
      <c r="F21" s="20" t="s">
        <v>1</v>
      </c>
      <c r="G21" s="24" t="s">
        <v>0</v>
      </c>
      <c r="H21" s="31" t="s">
        <v>1</v>
      </c>
      <c r="I21" s="35" t="s">
        <v>0</v>
      </c>
      <c r="J21" s="31" t="s">
        <v>1</v>
      </c>
      <c r="K21" s="108" t="s">
        <v>97</v>
      </c>
      <c r="L21" s="24" t="s">
        <v>0</v>
      </c>
      <c r="M21" s="31" t="s">
        <v>1</v>
      </c>
      <c r="N21" s="35" t="s">
        <v>0</v>
      </c>
      <c r="O21" s="20" t="s">
        <v>1</v>
      </c>
      <c r="P21" s="24" t="s">
        <v>0</v>
      </c>
      <c r="Q21" s="20" t="s">
        <v>1</v>
      </c>
    </row>
    <row r="22" spans="2:33" ht="18.75" customHeight="1" x14ac:dyDescent="0.25">
      <c r="B22" s="18" t="s">
        <v>23</v>
      </c>
      <c r="C22" s="21" t="s">
        <v>37</v>
      </c>
      <c r="D22" s="28" t="s">
        <v>42</v>
      </c>
      <c r="E22" s="52"/>
      <c r="F22" s="53"/>
      <c r="G22" s="25">
        <v>1360.5</v>
      </c>
      <c r="H22" s="32">
        <v>3340</v>
      </c>
      <c r="I22" s="36">
        <v>3340</v>
      </c>
      <c r="J22" s="32">
        <v>3454.15</v>
      </c>
      <c r="K22" s="111">
        <f>J22/I22</f>
        <v>1.0341766467065869</v>
      </c>
      <c r="L22" s="25">
        <f t="shared" ref="L22:L36" si="3">J22</f>
        <v>3454.15</v>
      </c>
      <c r="M22" s="32">
        <v>3572.7</v>
      </c>
      <c r="N22" s="36">
        <f t="shared" ref="N22:N36" si="4">M22</f>
        <v>3572.7</v>
      </c>
      <c r="O22" s="19">
        <v>3657.86</v>
      </c>
      <c r="P22" s="25">
        <f t="shared" ref="P22:P23" si="5">O22</f>
        <v>3657.86</v>
      </c>
      <c r="Q22" s="19">
        <v>3745.62</v>
      </c>
    </row>
    <row r="23" spans="2:33" ht="18.75" customHeight="1" x14ac:dyDescent="0.25">
      <c r="B23" s="44" t="s">
        <v>22</v>
      </c>
      <c r="C23" s="22" t="s">
        <v>37</v>
      </c>
      <c r="D23" s="29" t="s">
        <v>43</v>
      </c>
      <c r="E23" s="48"/>
      <c r="F23" s="43"/>
      <c r="G23" s="26">
        <v>1360.5</v>
      </c>
      <c r="H23" s="33">
        <v>1446.21</v>
      </c>
      <c r="I23" s="37">
        <v>1446.21</v>
      </c>
      <c r="J23" s="33">
        <v>1537.32</v>
      </c>
      <c r="K23" s="109">
        <f t="shared" ref="K23:K36" si="6">J23/I23</f>
        <v>1.0629991495011097</v>
      </c>
      <c r="L23" s="26">
        <f t="shared" si="3"/>
        <v>1537.32</v>
      </c>
      <c r="M23" s="33">
        <v>1634.22</v>
      </c>
      <c r="N23" s="37">
        <f t="shared" si="4"/>
        <v>1634.22</v>
      </c>
      <c r="O23" s="15">
        <v>1737.17</v>
      </c>
      <c r="P23" s="26">
        <f t="shared" si="5"/>
        <v>1737.17</v>
      </c>
      <c r="Q23" s="15">
        <v>1846.61</v>
      </c>
      <c r="T23" s="2"/>
      <c r="U23" s="2"/>
    </row>
    <row r="24" spans="2:33" ht="18.75" customHeight="1" x14ac:dyDescent="0.25">
      <c r="B24" s="209" t="s">
        <v>112</v>
      </c>
      <c r="C24" s="183" t="s">
        <v>37</v>
      </c>
      <c r="D24" s="29" t="s">
        <v>47</v>
      </c>
      <c r="E24" s="158"/>
      <c r="F24" s="156"/>
      <c r="G24" s="158">
        <v>2106.96</v>
      </c>
      <c r="H24" s="156">
        <v>2236.11</v>
      </c>
      <c r="I24" s="158">
        <v>2236.11</v>
      </c>
      <c r="J24" s="33">
        <v>2273.4499999999998</v>
      </c>
      <c r="K24" s="109">
        <f t="shared" si="6"/>
        <v>1.0166986418378343</v>
      </c>
      <c r="L24" s="26"/>
      <c r="M24" s="33"/>
      <c r="N24" s="37"/>
      <c r="O24" s="15"/>
      <c r="P24" s="26"/>
      <c r="Q24" s="15"/>
      <c r="T24" s="2"/>
      <c r="U24" s="2"/>
    </row>
    <row r="25" spans="2:33" ht="29.25" customHeight="1" x14ac:dyDescent="0.25">
      <c r="B25" s="210"/>
      <c r="C25" s="185"/>
      <c r="D25" s="281" t="s">
        <v>111</v>
      </c>
      <c r="E25" s="159"/>
      <c r="F25" s="157"/>
      <c r="G25" s="159"/>
      <c r="H25" s="157"/>
      <c r="I25" s="159"/>
      <c r="J25" s="119">
        <v>2365.04</v>
      </c>
      <c r="K25" s="109">
        <f>J25/I24</f>
        <v>1.0576581652959827</v>
      </c>
      <c r="L25" s="26">
        <f>J25</f>
        <v>2365.04</v>
      </c>
      <c r="M25" s="119">
        <v>2422.2199999999998</v>
      </c>
      <c r="N25" s="122">
        <f>M25</f>
        <v>2422.2199999999998</v>
      </c>
      <c r="O25" s="115">
        <v>2511.3000000000002</v>
      </c>
      <c r="P25" s="26">
        <f t="shared" ref="P25" si="7">O25</f>
        <v>2511.3000000000002</v>
      </c>
      <c r="Q25" s="115">
        <v>2599.2199999999998</v>
      </c>
      <c r="T25" s="2"/>
      <c r="U25" s="2"/>
    </row>
    <row r="26" spans="2:33" ht="18.75" customHeight="1" x14ac:dyDescent="0.25">
      <c r="B26" s="12" t="s">
        <v>10</v>
      </c>
      <c r="C26" s="22" t="s">
        <v>38</v>
      </c>
      <c r="D26" s="29" t="s">
        <v>76</v>
      </c>
      <c r="E26" s="37">
        <v>2359.5</v>
      </c>
      <c r="F26" s="15">
        <v>2359.5</v>
      </c>
      <c r="G26" s="26">
        <f>F26</f>
        <v>2359.5</v>
      </c>
      <c r="H26" s="33">
        <v>2505.79</v>
      </c>
      <c r="I26" s="37">
        <v>2505.79</v>
      </c>
      <c r="J26" s="33">
        <v>2688.71</v>
      </c>
      <c r="K26" s="109">
        <f t="shared" si="6"/>
        <v>1.0729989344677726</v>
      </c>
      <c r="L26" s="39">
        <f>J26</f>
        <v>2688.71</v>
      </c>
      <c r="M26" s="51"/>
      <c r="N26" s="48"/>
      <c r="O26" s="43"/>
      <c r="P26" s="47"/>
      <c r="Q26" s="43"/>
      <c r="T26" s="2"/>
      <c r="U26" s="2"/>
    </row>
    <row r="27" spans="2:33" ht="18.75" customHeight="1" x14ac:dyDescent="0.25">
      <c r="B27" s="44" t="s">
        <v>14</v>
      </c>
      <c r="C27" s="22" t="s">
        <v>37</v>
      </c>
      <c r="D27" s="29" t="s">
        <v>50</v>
      </c>
      <c r="E27" s="48"/>
      <c r="F27" s="43"/>
      <c r="G27" s="26">
        <v>1880.55</v>
      </c>
      <c r="H27" s="33">
        <v>1948.39</v>
      </c>
      <c r="I27" s="37">
        <v>1948.39</v>
      </c>
      <c r="J27" s="33">
        <v>2060.5700000000002</v>
      </c>
      <c r="K27" s="109">
        <f t="shared" si="6"/>
        <v>1.0575757420229011</v>
      </c>
      <c r="L27" s="26">
        <f t="shared" si="3"/>
        <v>2060.5700000000002</v>
      </c>
      <c r="M27" s="33">
        <v>2142</v>
      </c>
      <c r="N27" s="37">
        <f t="shared" si="4"/>
        <v>2142</v>
      </c>
      <c r="O27" s="15">
        <v>2202.88</v>
      </c>
      <c r="P27" s="26">
        <f>O27</f>
        <v>2202.88</v>
      </c>
      <c r="Q27" s="15">
        <v>2268.2199999999998</v>
      </c>
      <c r="T27" s="2"/>
      <c r="U27" s="2"/>
    </row>
    <row r="28" spans="2:33" ht="18.75" customHeight="1" x14ac:dyDescent="0.25">
      <c r="B28" s="12" t="s">
        <v>13</v>
      </c>
      <c r="C28" s="22" t="s">
        <v>38</v>
      </c>
      <c r="D28" s="29" t="s">
        <v>48</v>
      </c>
      <c r="E28" s="37">
        <v>2812.62</v>
      </c>
      <c r="F28" s="15">
        <v>2966.83</v>
      </c>
      <c r="G28" s="26">
        <f>F28</f>
        <v>2966.83</v>
      </c>
      <c r="H28" s="33">
        <v>2966.83</v>
      </c>
      <c r="I28" s="37">
        <v>2966.83</v>
      </c>
      <c r="J28" s="33">
        <v>3023.85</v>
      </c>
      <c r="K28" s="109">
        <f t="shared" si="6"/>
        <v>1.0192191665852104</v>
      </c>
      <c r="L28" s="39">
        <f>J28</f>
        <v>3023.85</v>
      </c>
      <c r="M28" s="51"/>
      <c r="N28" s="48"/>
      <c r="O28" s="43"/>
      <c r="P28" s="47"/>
      <c r="Q28" s="43"/>
      <c r="T28" s="2"/>
      <c r="U28" s="2"/>
    </row>
    <row r="29" spans="2:33" ht="18.75" customHeight="1" x14ac:dyDescent="0.25">
      <c r="B29" s="12" t="s">
        <v>2</v>
      </c>
      <c r="C29" s="22" t="s">
        <v>39</v>
      </c>
      <c r="D29" s="29" t="s">
        <v>54</v>
      </c>
      <c r="E29" s="48"/>
      <c r="F29" s="43"/>
      <c r="G29" s="26">
        <v>1731.26</v>
      </c>
      <c r="H29" s="33">
        <v>1796.74</v>
      </c>
      <c r="I29" s="37">
        <v>1796.74</v>
      </c>
      <c r="J29" s="33">
        <v>2001.01</v>
      </c>
      <c r="K29" s="109">
        <f t="shared" si="6"/>
        <v>1.1136892371739928</v>
      </c>
      <c r="L29" s="26">
        <f t="shared" si="3"/>
        <v>2001.01</v>
      </c>
      <c r="M29" s="33">
        <v>2133.36</v>
      </c>
      <c r="N29" s="40">
        <f>M29</f>
        <v>2133.36</v>
      </c>
      <c r="O29" s="16"/>
      <c r="P29" s="39"/>
      <c r="Q29" s="16"/>
      <c r="T29" s="2"/>
      <c r="U29" s="2"/>
    </row>
    <row r="30" spans="2:33" ht="18.75" customHeight="1" x14ac:dyDescent="0.25">
      <c r="B30" s="12" t="s">
        <v>18</v>
      </c>
      <c r="C30" s="22" t="s">
        <v>37</v>
      </c>
      <c r="D30" s="29" t="s">
        <v>56</v>
      </c>
      <c r="E30" s="48"/>
      <c r="F30" s="43"/>
      <c r="G30" s="26">
        <v>1871.88</v>
      </c>
      <c r="H30" s="33">
        <v>1968.35</v>
      </c>
      <c r="I30" s="37">
        <v>1968.35</v>
      </c>
      <c r="J30" s="33">
        <v>2000.06</v>
      </c>
      <c r="K30" s="109">
        <f t="shared" si="6"/>
        <v>1.0161099397972921</v>
      </c>
      <c r="L30" s="26">
        <f t="shared" si="3"/>
        <v>2000.06</v>
      </c>
      <c r="M30" s="33">
        <v>1983.43</v>
      </c>
      <c r="N30" s="37">
        <f t="shared" si="4"/>
        <v>1983.43</v>
      </c>
      <c r="O30" s="15">
        <v>2039.39</v>
      </c>
      <c r="P30" s="26">
        <f>O30</f>
        <v>2039.39</v>
      </c>
      <c r="Q30" s="15">
        <v>2098.4299999999998</v>
      </c>
      <c r="T30" s="2"/>
      <c r="U30" s="2"/>
    </row>
    <row r="31" spans="2:33" ht="18.75" customHeight="1" x14ac:dyDescent="0.25">
      <c r="B31" s="12" t="s">
        <v>19</v>
      </c>
      <c r="C31" s="22" t="s">
        <v>39</v>
      </c>
      <c r="D31" s="29" t="s">
        <v>58</v>
      </c>
      <c r="E31" s="48"/>
      <c r="F31" s="43"/>
      <c r="G31" s="26">
        <v>1798.44</v>
      </c>
      <c r="H31" s="33">
        <v>1867.68</v>
      </c>
      <c r="I31" s="37">
        <v>1867.68</v>
      </c>
      <c r="J31" s="33">
        <v>1983.22</v>
      </c>
      <c r="K31" s="109">
        <f t="shared" si="6"/>
        <v>1.0618628458836632</v>
      </c>
      <c r="L31" s="26">
        <f t="shared" si="3"/>
        <v>1983.22</v>
      </c>
      <c r="M31" s="33">
        <v>2054.54</v>
      </c>
      <c r="N31" s="40">
        <f>M31</f>
        <v>2054.54</v>
      </c>
      <c r="O31" s="43"/>
      <c r="P31" s="47"/>
      <c r="Q31" s="43"/>
      <c r="T31" s="2"/>
      <c r="U31" s="2"/>
    </row>
    <row r="32" spans="2:33" ht="18.75" customHeight="1" x14ac:dyDescent="0.25">
      <c r="B32" s="12" t="s">
        <v>17</v>
      </c>
      <c r="C32" s="22" t="s">
        <v>38</v>
      </c>
      <c r="D32" s="29" t="s">
        <v>60</v>
      </c>
      <c r="E32" s="37">
        <v>1876.27</v>
      </c>
      <c r="F32" s="15">
        <v>2002.45</v>
      </c>
      <c r="G32" s="26">
        <f>F32</f>
        <v>2002.45</v>
      </c>
      <c r="H32" s="33">
        <v>2104.86</v>
      </c>
      <c r="I32" s="37">
        <v>2104.86</v>
      </c>
      <c r="J32" s="33">
        <v>2320.17</v>
      </c>
      <c r="K32" s="109">
        <f t="shared" si="6"/>
        <v>1.1022918388871468</v>
      </c>
      <c r="L32" s="39">
        <f>J32</f>
        <v>2320.17</v>
      </c>
      <c r="M32" s="51"/>
      <c r="N32" s="48"/>
      <c r="O32" s="43"/>
      <c r="P32" s="47"/>
      <c r="Q32" s="43"/>
      <c r="T32" s="2"/>
      <c r="U32" s="2"/>
    </row>
    <row r="33" spans="2:21" ht="18.75" customHeight="1" x14ac:dyDescent="0.25">
      <c r="B33" s="12" t="s">
        <v>3</v>
      </c>
      <c r="C33" s="22" t="s">
        <v>39</v>
      </c>
      <c r="D33" s="29" t="s">
        <v>44</v>
      </c>
      <c r="E33" s="48"/>
      <c r="F33" s="15">
        <v>1522.1</v>
      </c>
      <c r="G33" s="26">
        <f>F33</f>
        <v>1522.1</v>
      </c>
      <c r="H33" s="33">
        <v>1624.08</v>
      </c>
      <c r="I33" s="37">
        <v>1624.08</v>
      </c>
      <c r="J33" s="33">
        <v>1780.16</v>
      </c>
      <c r="K33" s="109">
        <f t="shared" si="6"/>
        <v>1.0961036402147679</v>
      </c>
      <c r="L33" s="26">
        <f t="shared" si="3"/>
        <v>1780.16</v>
      </c>
      <c r="M33" s="33">
        <v>1826.81</v>
      </c>
      <c r="N33" s="40">
        <f>M33</f>
        <v>1826.81</v>
      </c>
      <c r="O33" s="43"/>
      <c r="P33" s="47"/>
      <c r="Q33" s="43"/>
      <c r="T33" s="2"/>
      <c r="U33" s="2"/>
    </row>
    <row r="34" spans="2:21" ht="18.75" customHeight="1" x14ac:dyDescent="0.25">
      <c r="B34" s="12" t="s">
        <v>20</v>
      </c>
      <c r="C34" s="22" t="s">
        <v>37</v>
      </c>
      <c r="D34" s="29" t="s">
        <v>62</v>
      </c>
      <c r="E34" s="48"/>
      <c r="F34" s="43"/>
      <c r="G34" s="26">
        <v>2349.2399999999998</v>
      </c>
      <c r="H34" s="33">
        <v>2497.2399999999998</v>
      </c>
      <c r="I34" s="37">
        <v>2497.2399999999998</v>
      </c>
      <c r="J34" s="33">
        <v>2654.57</v>
      </c>
      <c r="K34" s="109">
        <f t="shared" si="6"/>
        <v>1.0630015537153019</v>
      </c>
      <c r="L34" s="26">
        <f t="shared" si="3"/>
        <v>2654.57</v>
      </c>
      <c r="M34" s="33">
        <v>2821.81</v>
      </c>
      <c r="N34" s="37">
        <f t="shared" si="4"/>
        <v>2821.81</v>
      </c>
      <c r="O34" s="15">
        <v>2999.58</v>
      </c>
      <c r="P34" s="26">
        <f t="shared" ref="P34:P36" si="8">O34</f>
        <v>2999.58</v>
      </c>
      <c r="Q34" s="15">
        <v>3188.55</v>
      </c>
      <c r="T34" s="2"/>
      <c r="U34" s="2"/>
    </row>
    <row r="35" spans="2:21" ht="18.75" customHeight="1" x14ac:dyDescent="0.25">
      <c r="B35" s="12" t="s">
        <v>21</v>
      </c>
      <c r="C35" s="22" t="s">
        <v>37</v>
      </c>
      <c r="D35" s="29" t="s">
        <v>64</v>
      </c>
      <c r="E35" s="48"/>
      <c r="F35" s="43"/>
      <c r="G35" s="26">
        <v>1930.63</v>
      </c>
      <c r="H35" s="33">
        <v>2049.29</v>
      </c>
      <c r="I35" s="37">
        <v>2049.29</v>
      </c>
      <c r="J35" s="33">
        <v>2105.4</v>
      </c>
      <c r="K35" s="109">
        <f t="shared" si="6"/>
        <v>1.0273802146109141</v>
      </c>
      <c r="L35" s="26">
        <f t="shared" si="3"/>
        <v>2105.4</v>
      </c>
      <c r="M35" s="33">
        <v>2113.4</v>
      </c>
      <c r="N35" s="37">
        <f t="shared" si="4"/>
        <v>2113.4</v>
      </c>
      <c r="O35" s="15">
        <v>2115.89</v>
      </c>
      <c r="P35" s="26">
        <f t="shared" si="8"/>
        <v>2115.89</v>
      </c>
      <c r="Q35" s="15">
        <v>2175.5300000000002</v>
      </c>
      <c r="T35" s="2"/>
      <c r="U35" s="2"/>
    </row>
    <row r="36" spans="2:21" ht="18.75" customHeight="1" thickBot="1" x14ac:dyDescent="0.3">
      <c r="B36" s="46" t="s">
        <v>4</v>
      </c>
      <c r="C36" s="23" t="s">
        <v>37</v>
      </c>
      <c r="D36" s="30" t="s">
        <v>41</v>
      </c>
      <c r="E36" s="49"/>
      <c r="F36" s="50"/>
      <c r="G36" s="27">
        <v>1718.22</v>
      </c>
      <c r="H36" s="34">
        <v>1821.6</v>
      </c>
      <c r="I36" s="38">
        <v>1821.6</v>
      </c>
      <c r="J36" s="34">
        <v>1856.93</v>
      </c>
      <c r="K36" s="109">
        <f t="shared" si="6"/>
        <v>1.01939503732982</v>
      </c>
      <c r="L36" s="27">
        <f t="shared" si="3"/>
        <v>1856.93</v>
      </c>
      <c r="M36" s="34">
        <v>1910.97</v>
      </c>
      <c r="N36" s="38">
        <f t="shared" si="4"/>
        <v>1910.97</v>
      </c>
      <c r="O36" s="17">
        <v>1982.97</v>
      </c>
      <c r="P36" s="27">
        <f t="shared" si="8"/>
        <v>1982.97</v>
      </c>
      <c r="Q36" s="17">
        <v>2045</v>
      </c>
      <c r="T36" s="2"/>
      <c r="U36" s="2"/>
    </row>
    <row r="37" spans="2:21" s="1" customFormat="1" ht="23.25" customHeight="1" thickBot="1" x14ac:dyDescent="0.3">
      <c r="B37" s="199" t="s">
        <v>66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1"/>
      <c r="T37" s="5"/>
      <c r="U37" s="5"/>
    </row>
    <row r="38" spans="2:21" s="1" customFormat="1" ht="19.5" customHeight="1" x14ac:dyDescent="0.25">
      <c r="B38" s="228" t="str">
        <f>B20</f>
        <v>Филиал</v>
      </c>
      <c r="C38" s="180" t="str">
        <f>C20</f>
        <v>период регулирования</v>
      </c>
      <c r="D38" s="213" t="s">
        <v>40</v>
      </c>
      <c r="E38" s="171">
        <v>2016</v>
      </c>
      <c r="F38" s="190"/>
      <c r="G38" s="189">
        <v>2017</v>
      </c>
      <c r="H38" s="172"/>
      <c r="I38" s="191">
        <v>2018</v>
      </c>
      <c r="J38" s="226"/>
      <c r="K38" s="227"/>
      <c r="L38" s="189">
        <v>2019</v>
      </c>
      <c r="M38" s="172"/>
      <c r="N38" s="171">
        <v>2020</v>
      </c>
      <c r="O38" s="190"/>
      <c r="P38" s="189">
        <v>2021</v>
      </c>
      <c r="Q38" s="190"/>
      <c r="R38" s="2"/>
      <c r="T38" s="5"/>
      <c r="U38" s="5"/>
    </row>
    <row r="39" spans="2:21" s="1" customFormat="1" ht="19.5" customHeight="1" thickBot="1" x14ac:dyDescent="0.3">
      <c r="B39" s="229"/>
      <c r="C39" s="182"/>
      <c r="D39" s="214"/>
      <c r="E39" s="35" t="s">
        <v>0</v>
      </c>
      <c r="F39" s="20" t="s">
        <v>1</v>
      </c>
      <c r="G39" s="24" t="s">
        <v>0</v>
      </c>
      <c r="H39" s="31" t="s">
        <v>1</v>
      </c>
      <c r="I39" s="35" t="s">
        <v>0</v>
      </c>
      <c r="J39" s="31" t="s">
        <v>1</v>
      </c>
      <c r="K39" s="108" t="s">
        <v>97</v>
      </c>
      <c r="L39" s="24" t="s">
        <v>0</v>
      </c>
      <c r="M39" s="31" t="s">
        <v>1</v>
      </c>
      <c r="N39" s="35" t="s">
        <v>0</v>
      </c>
      <c r="O39" s="20" t="s">
        <v>1</v>
      </c>
      <c r="P39" s="24" t="s">
        <v>0</v>
      </c>
      <c r="Q39" s="20" t="s">
        <v>1</v>
      </c>
      <c r="R39" s="2"/>
      <c r="T39" s="5"/>
      <c r="U39" s="5"/>
    </row>
    <row r="40" spans="2:21" s="1" customFormat="1" ht="19.5" customHeight="1" x14ac:dyDescent="0.25">
      <c r="B40" s="79" t="str">
        <f>B23</f>
        <v>д.Пенкино, Камешковский р-н</v>
      </c>
      <c r="C40" s="75" t="str">
        <f>C23</f>
        <v>2017 - 2021</v>
      </c>
      <c r="D40" s="77" t="str">
        <f>D23</f>
        <v>от 18.12.2017 г. № 58/1</v>
      </c>
      <c r="E40" s="52"/>
      <c r="F40" s="53"/>
      <c r="G40" s="25">
        <f>G23*1.18</f>
        <v>1605.3899999999999</v>
      </c>
      <c r="H40" s="32">
        <f>H23*1.18</f>
        <v>1706.5277999999998</v>
      </c>
      <c r="I40" s="37">
        <f>I23*1.18</f>
        <v>1706.5277999999998</v>
      </c>
      <c r="J40" s="33">
        <f>J23*1.18</f>
        <v>1814.0375999999999</v>
      </c>
      <c r="K40" s="109">
        <f t="shared" ref="K40:K53" si="9">J40/I40</f>
        <v>1.0629991495011097</v>
      </c>
      <c r="L40" s="25">
        <f t="shared" ref="L40:Q40" si="10">L23*1.18</f>
        <v>1814.0375999999999</v>
      </c>
      <c r="M40" s="32">
        <f t="shared" si="10"/>
        <v>1928.3796</v>
      </c>
      <c r="N40" s="36">
        <f t="shared" si="10"/>
        <v>1928.3796</v>
      </c>
      <c r="O40" s="19">
        <f t="shared" si="10"/>
        <v>2049.8606</v>
      </c>
      <c r="P40" s="25">
        <f t="shared" si="10"/>
        <v>2049.8606</v>
      </c>
      <c r="Q40" s="19">
        <f t="shared" si="10"/>
        <v>2178.9997999999996</v>
      </c>
      <c r="T40" s="5"/>
      <c r="U40" s="5"/>
    </row>
    <row r="41" spans="2:21" s="1" customFormat="1" ht="19.5" customHeight="1" x14ac:dyDescent="0.25">
      <c r="B41" s="209" t="str">
        <f>B24</f>
        <v>Гороховецкий филиал                             (изменения с 17.10.2018)</v>
      </c>
      <c r="C41" s="183" t="s">
        <v>37</v>
      </c>
      <c r="D41" s="29" t="str">
        <f t="shared" ref="D41:D42" si="11">D24</f>
        <v>от 18.12.2017 г. № 58/2</v>
      </c>
      <c r="E41" s="158"/>
      <c r="F41" s="156"/>
      <c r="G41" s="158">
        <f t="shared" ref="G41:J41" si="12">G24*1.18</f>
        <v>2486.2127999999998</v>
      </c>
      <c r="H41" s="156">
        <f t="shared" si="12"/>
        <v>2638.6098000000002</v>
      </c>
      <c r="I41" s="158">
        <f t="shared" si="12"/>
        <v>2638.6098000000002</v>
      </c>
      <c r="J41" s="119">
        <f t="shared" si="12"/>
        <v>2682.6709999999998</v>
      </c>
      <c r="K41" s="109">
        <f t="shared" si="9"/>
        <v>1.0166986418378343</v>
      </c>
      <c r="L41" s="26"/>
      <c r="M41" s="119"/>
      <c r="N41" s="122"/>
      <c r="O41" s="115"/>
      <c r="P41" s="26"/>
      <c r="Q41" s="115"/>
      <c r="R41" s="2"/>
      <c r="T41" s="5"/>
      <c r="U41" s="5"/>
    </row>
    <row r="42" spans="2:21" s="1" customFormat="1" ht="30.75" customHeight="1" x14ac:dyDescent="0.25">
      <c r="B42" s="210"/>
      <c r="C42" s="185"/>
      <c r="D42" s="281" t="str">
        <f t="shared" si="11"/>
        <v>от 11.10.2018г. №39/1 (изм. в пост. от 18.12.2017г. №58/3)</v>
      </c>
      <c r="E42" s="159"/>
      <c r="F42" s="157"/>
      <c r="G42" s="159"/>
      <c r="H42" s="157"/>
      <c r="I42" s="159"/>
      <c r="J42" s="119">
        <f>J25*1.18</f>
        <v>2790.7471999999998</v>
      </c>
      <c r="K42" s="109">
        <f>J42/I41</f>
        <v>1.0576581652959827</v>
      </c>
      <c r="L42" s="26">
        <f>L25*1.18</f>
        <v>2790.7471999999998</v>
      </c>
      <c r="M42" s="119">
        <f>M25*1.2</f>
        <v>2906.6639999999998</v>
      </c>
      <c r="N42" s="122">
        <f t="shared" ref="N42:Q42" si="13">N25*1.2</f>
        <v>2906.6639999999998</v>
      </c>
      <c r="O42" s="115">
        <f t="shared" si="13"/>
        <v>3013.56</v>
      </c>
      <c r="P42" s="26">
        <f t="shared" si="13"/>
        <v>3013.56</v>
      </c>
      <c r="Q42" s="115">
        <f t="shared" si="13"/>
        <v>3119.0639999999999</v>
      </c>
      <c r="R42" s="2"/>
      <c r="T42" s="5"/>
      <c r="U42" s="5"/>
    </row>
    <row r="43" spans="2:21" s="1" customFormat="1" ht="19.5" customHeight="1" x14ac:dyDescent="0.25">
      <c r="B43" s="54" t="str">
        <f t="shared" ref="B43:C53" si="14">B26</f>
        <v>г.Гусь-Хрустальный</v>
      </c>
      <c r="C43" s="29" t="str">
        <f t="shared" si="14"/>
        <v>2016 - 2018</v>
      </c>
      <c r="D43" s="29" t="s">
        <v>76</v>
      </c>
      <c r="E43" s="37">
        <f t="shared" ref="E43:L43" si="15">E26*1.18</f>
        <v>2784.21</v>
      </c>
      <c r="F43" s="15">
        <f t="shared" si="15"/>
        <v>2784.21</v>
      </c>
      <c r="G43" s="26">
        <f t="shared" si="15"/>
        <v>2784.21</v>
      </c>
      <c r="H43" s="33">
        <f t="shared" si="15"/>
        <v>2956.8321999999998</v>
      </c>
      <c r="I43" s="37">
        <f t="shared" si="15"/>
        <v>2956.8321999999998</v>
      </c>
      <c r="J43" s="33">
        <f t="shared" si="15"/>
        <v>3172.6777999999999</v>
      </c>
      <c r="K43" s="109">
        <f t="shared" si="9"/>
        <v>1.0729989344677726</v>
      </c>
      <c r="L43" s="26">
        <f t="shared" si="15"/>
        <v>3172.6777999999999</v>
      </c>
      <c r="M43" s="51"/>
      <c r="N43" s="48"/>
      <c r="O43" s="43"/>
      <c r="P43" s="47"/>
      <c r="Q43" s="43"/>
      <c r="R43" s="2"/>
      <c r="T43" s="5"/>
      <c r="U43" s="5"/>
    </row>
    <row r="44" spans="2:21" s="1" customFormat="1" ht="19.5" customHeight="1" x14ac:dyDescent="0.25">
      <c r="B44" s="55" t="str">
        <f t="shared" si="14"/>
        <v>г.Ковров</v>
      </c>
      <c r="C44" s="29" t="str">
        <f t="shared" si="14"/>
        <v>2017 - 2021</v>
      </c>
      <c r="D44" s="22" t="str">
        <f t="shared" ref="D44:D53" si="16">D27</f>
        <v>от 19.12.2017 г. № 59/88</v>
      </c>
      <c r="E44" s="48"/>
      <c r="F44" s="43"/>
      <c r="G44" s="26">
        <f t="shared" ref="G44:Q44" si="17">G27*1.18</f>
        <v>2219.049</v>
      </c>
      <c r="H44" s="33">
        <f t="shared" si="17"/>
        <v>2299.1001999999999</v>
      </c>
      <c r="I44" s="37">
        <f t="shared" si="17"/>
        <v>2299.1001999999999</v>
      </c>
      <c r="J44" s="33">
        <f t="shared" si="17"/>
        <v>2431.4726000000001</v>
      </c>
      <c r="K44" s="109">
        <f t="shared" si="9"/>
        <v>1.0575757420229011</v>
      </c>
      <c r="L44" s="26">
        <f t="shared" si="17"/>
        <v>2431.4726000000001</v>
      </c>
      <c r="M44" s="33">
        <f t="shared" si="17"/>
        <v>2527.56</v>
      </c>
      <c r="N44" s="37">
        <f t="shared" si="17"/>
        <v>2527.56</v>
      </c>
      <c r="O44" s="15">
        <f t="shared" si="17"/>
        <v>2599.3984</v>
      </c>
      <c r="P44" s="26">
        <f t="shared" si="17"/>
        <v>2599.3984</v>
      </c>
      <c r="Q44" s="15">
        <f t="shared" si="17"/>
        <v>2676.4995999999996</v>
      </c>
      <c r="R44" s="2"/>
      <c r="T44" s="5"/>
      <c r="U44" s="5"/>
    </row>
    <row r="45" spans="2:21" s="1" customFormat="1" ht="19.5" customHeight="1" x14ac:dyDescent="0.25">
      <c r="B45" s="54" t="str">
        <f t="shared" si="14"/>
        <v>г.Киржач</v>
      </c>
      <c r="C45" s="29" t="str">
        <f t="shared" si="14"/>
        <v>2016 - 2018</v>
      </c>
      <c r="D45" s="22" t="str">
        <f t="shared" si="16"/>
        <v>от 18.12.2017 г. № 58/11</v>
      </c>
      <c r="E45" s="37">
        <f t="shared" ref="E45:L45" si="18">E28*1.18</f>
        <v>3318.8915999999995</v>
      </c>
      <c r="F45" s="15">
        <f t="shared" si="18"/>
        <v>3500.8593999999998</v>
      </c>
      <c r="G45" s="26">
        <f t="shared" si="18"/>
        <v>3500.8593999999998</v>
      </c>
      <c r="H45" s="33">
        <f t="shared" si="18"/>
        <v>3500.8593999999998</v>
      </c>
      <c r="I45" s="37">
        <f t="shared" si="18"/>
        <v>3500.8593999999998</v>
      </c>
      <c r="J45" s="33">
        <f t="shared" si="18"/>
        <v>3568.1429999999996</v>
      </c>
      <c r="K45" s="109">
        <f t="shared" si="9"/>
        <v>1.0192191665852104</v>
      </c>
      <c r="L45" s="26">
        <f t="shared" si="18"/>
        <v>3568.1429999999996</v>
      </c>
      <c r="M45" s="51"/>
      <c r="N45" s="48"/>
      <c r="O45" s="43"/>
      <c r="P45" s="47"/>
      <c r="Q45" s="43"/>
      <c r="R45" s="2"/>
      <c r="T45" s="5"/>
      <c r="U45" s="5"/>
    </row>
    <row r="46" spans="2:21" s="1" customFormat="1" ht="19.5" customHeight="1" x14ac:dyDescent="0.25">
      <c r="B46" s="54" t="str">
        <f t="shared" si="14"/>
        <v>мкр.Красный Октябрь</v>
      </c>
      <c r="C46" s="29" t="str">
        <f t="shared" si="14"/>
        <v>2017 - 2019</v>
      </c>
      <c r="D46" s="22" t="str">
        <f t="shared" si="16"/>
        <v>от 18.12.2017 г. № 58/12</v>
      </c>
      <c r="E46" s="48"/>
      <c r="F46" s="43"/>
      <c r="G46" s="26">
        <f t="shared" ref="G46:J48" si="19">G29*1.18</f>
        <v>2042.8868</v>
      </c>
      <c r="H46" s="33">
        <f t="shared" si="19"/>
        <v>2120.1531999999997</v>
      </c>
      <c r="I46" s="37">
        <f t="shared" si="19"/>
        <v>2120.1531999999997</v>
      </c>
      <c r="J46" s="33">
        <f t="shared" si="19"/>
        <v>2361.1918000000001</v>
      </c>
      <c r="K46" s="109">
        <f t="shared" si="9"/>
        <v>1.113689237173993</v>
      </c>
      <c r="L46" s="26">
        <f t="shared" ref="L46:N48" si="20">L29*1.18</f>
        <v>2361.1918000000001</v>
      </c>
      <c r="M46" s="33">
        <f t="shared" si="20"/>
        <v>2517.3647999999998</v>
      </c>
      <c r="N46" s="37">
        <f t="shared" si="20"/>
        <v>2517.3647999999998</v>
      </c>
      <c r="O46" s="43"/>
      <c r="P46" s="47"/>
      <c r="Q46" s="43"/>
      <c r="R46" s="2"/>
      <c r="T46" s="5"/>
      <c r="U46" s="5"/>
    </row>
    <row r="47" spans="2:21" s="1" customFormat="1" ht="19.5" customHeight="1" x14ac:dyDescent="0.25">
      <c r="B47" s="54" t="str">
        <f t="shared" si="14"/>
        <v>г.Лакинск</v>
      </c>
      <c r="C47" s="29" t="str">
        <f t="shared" si="14"/>
        <v>2017 - 2021</v>
      </c>
      <c r="D47" s="22" t="str">
        <f t="shared" si="16"/>
        <v>от 18.12.2017 г. № 58/8</v>
      </c>
      <c r="E47" s="48"/>
      <c r="F47" s="43"/>
      <c r="G47" s="26">
        <f t="shared" si="19"/>
        <v>2208.8184000000001</v>
      </c>
      <c r="H47" s="33">
        <f t="shared" si="19"/>
        <v>2322.6529999999998</v>
      </c>
      <c r="I47" s="37">
        <f t="shared" si="19"/>
        <v>2322.6529999999998</v>
      </c>
      <c r="J47" s="33">
        <f t="shared" si="19"/>
        <v>2360.0708</v>
      </c>
      <c r="K47" s="109">
        <f t="shared" si="9"/>
        <v>1.0161099397972921</v>
      </c>
      <c r="L47" s="26">
        <f t="shared" si="20"/>
        <v>2360.0708</v>
      </c>
      <c r="M47" s="33">
        <f t="shared" si="20"/>
        <v>2340.4474</v>
      </c>
      <c r="N47" s="37">
        <f t="shared" si="20"/>
        <v>2340.4474</v>
      </c>
      <c r="O47" s="15">
        <f>O30*1.18</f>
        <v>2406.4802</v>
      </c>
      <c r="P47" s="26">
        <f>P30*1.18</f>
        <v>2406.4802</v>
      </c>
      <c r="Q47" s="15">
        <f>Q30*1.18</f>
        <v>2476.1473999999998</v>
      </c>
      <c r="R47" s="2"/>
      <c r="T47" s="5"/>
      <c r="U47" s="5"/>
    </row>
    <row r="48" spans="2:21" s="1" customFormat="1" ht="19.5" customHeight="1" x14ac:dyDescent="0.25">
      <c r="B48" s="54" t="str">
        <f t="shared" si="14"/>
        <v>о.Муром</v>
      </c>
      <c r="C48" s="29" t="str">
        <f t="shared" si="14"/>
        <v>2017 - 2019</v>
      </c>
      <c r="D48" s="22" t="str">
        <f t="shared" si="16"/>
        <v>от 18.12.2017 г. № 58/18</v>
      </c>
      <c r="E48" s="48"/>
      <c r="F48" s="43"/>
      <c r="G48" s="26">
        <f t="shared" si="19"/>
        <v>2122.1592000000001</v>
      </c>
      <c r="H48" s="33">
        <f t="shared" si="19"/>
        <v>2203.8624</v>
      </c>
      <c r="I48" s="37">
        <f t="shared" si="19"/>
        <v>2203.8624</v>
      </c>
      <c r="J48" s="33">
        <f t="shared" si="19"/>
        <v>2340.1995999999999</v>
      </c>
      <c r="K48" s="109">
        <f t="shared" si="9"/>
        <v>1.0618628458836632</v>
      </c>
      <c r="L48" s="26">
        <f t="shared" si="20"/>
        <v>2340.1995999999999</v>
      </c>
      <c r="M48" s="33">
        <f t="shared" si="20"/>
        <v>2424.3571999999999</v>
      </c>
      <c r="N48" s="37">
        <f t="shared" si="20"/>
        <v>2424.3571999999999</v>
      </c>
      <c r="O48" s="43"/>
      <c r="P48" s="47"/>
      <c r="Q48" s="43"/>
      <c r="R48" s="2"/>
      <c r="T48" s="5"/>
      <c r="U48" s="5"/>
    </row>
    <row r="49" spans="2:31" s="1" customFormat="1" ht="19.5" customHeight="1" x14ac:dyDescent="0.25">
      <c r="B49" s="54" t="str">
        <f t="shared" si="14"/>
        <v>Петушинский филиал</v>
      </c>
      <c r="C49" s="29" t="str">
        <f t="shared" si="14"/>
        <v>2016 - 2018</v>
      </c>
      <c r="D49" s="22" t="str">
        <f t="shared" si="16"/>
        <v>от 18.12.2017 г. № 58/16</v>
      </c>
      <c r="E49" s="37">
        <f t="shared" ref="E49:L49" si="21">E32*1.18</f>
        <v>2213.9985999999999</v>
      </c>
      <c r="F49" s="15">
        <f t="shared" si="21"/>
        <v>2362.8910000000001</v>
      </c>
      <c r="G49" s="26">
        <f t="shared" si="21"/>
        <v>2362.8910000000001</v>
      </c>
      <c r="H49" s="33">
        <f t="shared" si="21"/>
        <v>2483.7348000000002</v>
      </c>
      <c r="I49" s="37">
        <f t="shared" si="21"/>
        <v>2483.7348000000002</v>
      </c>
      <c r="J49" s="33">
        <f t="shared" si="21"/>
        <v>2737.8006</v>
      </c>
      <c r="K49" s="109">
        <f t="shared" si="9"/>
        <v>1.1022918388871468</v>
      </c>
      <c r="L49" s="26">
        <f t="shared" si="21"/>
        <v>2737.8006</v>
      </c>
      <c r="M49" s="51"/>
      <c r="N49" s="48"/>
      <c r="O49" s="43"/>
      <c r="P49" s="47"/>
      <c r="Q49" s="43"/>
      <c r="R49" s="2"/>
      <c r="T49" s="5"/>
      <c r="U49" s="5"/>
    </row>
    <row r="50" spans="2:31" s="1" customFormat="1" ht="19.5" customHeight="1" x14ac:dyDescent="0.25">
      <c r="B50" s="54" t="str">
        <f t="shared" si="14"/>
        <v>пос.Вольгинский</v>
      </c>
      <c r="C50" s="29" t="str">
        <f t="shared" si="14"/>
        <v>2017 - 2019</v>
      </c>
      <c r="D50" s="22" t="str">
        <f t="shared" si="16"/>
        <v>от 18.12.2017 г. № 58/14</v>
      </c>
      <c r="E50" s="48"/>
      <c r="F50" s="15">
        <f t="shared" ref="F50:N50" si="22">F33*1.18</f>
        <v>1796.0779999999997</v>
      </c>
      <c r="G50" s="26">
        <f t="shared" si="22"/>
        <v>1796.0779999999997</v>
      </c>
      <c r="H50" s="33">
        <f t="shared" si="22"/>
        <v>1916.4143999999999</v>
      </c>
      <c r="I50" s="37">
        <f t="shared" si="22"/>
        <v>1916.4143999999999</v>
      </c>
      <c r="J50" s="33">
        <f t="shared" si="22"/>
        <v>2100.5888</v>
      </c>
      <c r="K50" s="109">
        <f t="shared" si="9"/>
        <v>1.0961036402147679</v>
      </c>
      <c r="L50" s="26">
        <f t="shared" si="22"/>
        <v>2100.5888</v>
      </c>
      <c r="M50" s="33">
        <f t="shared" si="22"/>
        <v>2155.6358</v>
      </c>
      <c r="N50" s="37">
        <f t="shared" si="22"/>
        <v>2155.6358</v>
      </c>
      <c r="O50" s="43"/>
      <c r="P50" s="47"/>
      <c r="Q50" s="43"/>
      <c r="R50" s="2"/>
      <c r="T50" s="5"/>
      <c r="U50" s="5"/>
    </row>
    <row r="51" spans="2:31" s="1" customFormat="1" ht="19.5" customHeight="1" x14ac:dyDescent="0.25">
      <c r="B51" s="54" t="str">
        <f t="shared" si="14"/>
        <v>Селивановский филиал</v>
      </c>
      <c r="C51" s="29" t="str">
        <f t="shared" si="14"/>
        <v>2017 - 2021</v>
      </c>
      <c r="D51" s="22" t="str">
        <f t="shared" si="16"/>
        <v>от 18.12.2017 г. № 58/4</v>
      </c>
      <c r="E51" s="48"/>
      <c r="F51" s="43"/>
      <c r="G51" s="26">
        <f t="shared" ref="G51:Q51" si="23">G34*1.18</f>
        <v>2772.1031999999996</v>
      </c>
      <c r="H51" s="33">
        <f t="shared" si="23"/>
        <v>2946.7431999999994</v>
      </c>
      <c r="I51" s="37">
        <f t="shared" si="23"/>
        <v>2946.7431999999994</v>
      </c>
      <c r="J51" s="33">
        <f t="shared" si="23"/>
        <v>3132.3926000000001</v>
      </c>
      <c r="K51" s="109">
        <f t="shared" si="9"/>
        <v>1.0630015537153019</v>
      </c>
      <c r="L51" s="26">
        <f t="shared" si="23"/>
        <v>3132.3926000000001</v>
      </c>
      <c r="M51" s="33">
        <f t="shared" si="23"/>
        <v>3329.7357999999999</v>
      </c>
      <c r="N51" s="37">
        <f t="shared" si="23"/>
        <v>3329.7357999999999</v>
      </c>
      <c r="O51" s="15">
        <f t="shared" si="23"/>
        <v>3539.5043999999998</v>
      </c>
      <c r="P51" s="26">
        <f t="shared" si="23"/>
        <v>3539.5043999999998</v>
      </c>
      <c r="Q51" s="15">
        <f t="shared" si="23"/>
        <v>3762.489</v>
      </c>
      <c r="R51" s="2"/>
      <c r="T51" s="5"/>
      <c r="U51" s="5"/>
    </row>
    <row r="52" spans="2:31" s="1" customFormat="1" ht="19.5" customHeight="1" x14ac:dyDescent="0.25">
      <c r="B52" s="54" t="str">
        <f t="shared" si="14"/>
        <v>г.Собинка</v>
      </c>
      <c r="C52" s="29" t="str">
        <f t="shared" si="14"/>
        <v>2017 - 2021</v>
      </c>
      <c r="D52" s="22" t="str">
        <f t="shared" si="16"/>
        <v>от 18.12.2017 г. № 58/10</v>
      </c>
      <c r="E52" s="48"/>
      <c r="F52" s="43"/>
      <c r="G52" s="26">
        <f t="shared" ref="G52:Q52" si="24">G35*1.18</f>
        <v>2278.1433999999999</v>
      </c>
      <c r="H52" s="33">
        <f t="shared" si="24"/>
        <v>2418.1621999999998</v>
      </c>
      <c r="I52" s="37">
        <f t="shared" si="24"/>
        <v>2418.1621999999998</v>
      </c>
      <c r="J52" s="33">
        <f t="shared" si="24"/>
        <v>2484.3719999999998</v>
      </c>
      <c r="K52" s="109">
        <f t="shared" si="9"/>
        <v>1.0273802146109141</v>
      </c>
      <c r="L52" s="26">
        <f t="shared" si="24"/>
        <v>2484.3719999999998</v>
      </c>
      <c r="M52" s="33">
        <f t="shared" si="24"/>
        <v>2493.8119999999999</v>
      </c>
      <c r="N52" s="37">
        <f t="shared" si="24"/>
        <v>2493.8119999999999</v>
      </c>
      <c r="O52" s="15">
        <f t="shared" si="24"/>
        <v>2496.7501999999995</v>
      </c>
      <c r="P52" s="26">
        <f t="shared" si="24"/>
        <v>2496.7501999999995</v>
      </c>
      <c r="Q52" s="15">
        <f t="shared" si="24"/>
        <v>2567.1253999999999</v>
      </c>
      <c r="T52" s="5"/>
      <c r="U52" s="5"/>
    </row>
    <row r="53" spans="2:31" ht="19.5" customHeight="1" thickBot="1" x14ac:dyDescent="0.3">
      <c r="B53" s="56" t="str">
        <f t="shared" si="14"/>
        <v>пос.Содышка</v>
      </c>
      <c r="C53" s="30" t="str">
        <f t="shared" si="14"/>
        <v>2017 - 2021</v>
      </c>
      <c r="D53" s="23" t="str">
        <f t="shared" si="16"/>
        <v>от 19.12.2017 г. № 59/92</v>
      </c>
      <c r="E53" s="49"/>
      <c r="F53" s="50"/>
      <c r="G53" s="27">
        <f t="shared" ref="G53:Q53" si="25">G36*1.18</f>
        <v>2027.4995999999999</v>
      </c>
      <c r="H53" s="34">
        <f t="shared" si="25"/>
        <v>2149.4879999999998</v>
      </c>
      <c r="I53" s="38">
        <f t="shared" si="25"/>
        <v>2149.4879999999998</v>
      </c>
      <c r="J53" s="34">
        <f t="shared" si="25"/>
        <v>2191.1774</v>
      </c>
      <c r="K53" s="110">
        <f t="shared" si="9"/>
        <v>1.01939503732982</v>
      </c>
      <c r="L53" s="27">
        <f t="shared" si="25"/>
        <v>2191.1774</v>
      </c>
      <c r="M53" s="34">
        <f t="shared" si="25"/>
        <v>2254.9445999999998</v>
      </c>
      <c r="N53" s="38">
        <f t="shared" si="25"/>
        <v>2254.9445999999998</v>
      </c>
      <c r="O53" s="17">
        <f t="shared" si="25"/>
        <v>2339.9045999999998</v>
      </c>
      <c r="P53" s="27">
        <f t="shared" si="25"/>
        <v>2339.9045999999998</v>
      </c>
      <c r="Q53" s="17">
        <f t="shared" si="25"/>
        <v>2413.1</v>
      </c>
      <c r="S53" s="1"/>
      <c r="T53" s="5"/>
      <c r="U53" s="5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22.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1"/>
      <c r="T54" s="5"/>
      <c r="U54" s="5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21" customHeight="1" thickBot="1" x14ac:dyDescent="0.3">
      <c r="B55" s="254" t="s">
        <v>94</v>
      </c>
      <c r="C55" s="255"/>
      <c r="D55" s="255"/>
      <c r="E55" s="256"/>
      <c r="F55" s="256"/>
      <c r="G55" s="257"/>
    </row>
    <row r="56" spans="2:31" ht="16.5" customHeight="1" x14ac:dyDescent="0.25">
      <c r="B56" s="245" t="s">
        <v>5</v>
      </c>
      <c r="C56" s="247"/>
      <c r="D56" s="260" t="s">
        <v>40</v>
      </c>
      <c r="E56" s="251">
        <v>2018</v>
      </c>
      <c r="F56" s="252"/>
      <c r="G56" s="253"/>
      <c r="T56" s="2"/>
      <c r="V56" s="3"/>
    </row>
    <row r="57" spans="2:31" ht="16.5" customHeight="1" thickBot="1" x14ac:dyDescent="0.3">
      <c r="B57" s="174"/>
      <c r="C57" s="249"/>
      <c r="D57" s="261"/>
      <c r="E57" s="153" t="s">
        <v>0</v>
      </c>
      <c r="F57" s="279" t="s">
        <v>1</v>
      </c>
      <c r="G57" s="108" t="s">
        <v>97</v>
      </c>
      <c r="T57" s="2"/>
      <c r="V57" s="3"/>
    </row>
    <row r="58" spans="2:31" ht="16.5" customHeight="1" x14ac:dyDescent="0.25">
      <c r="B58" s="176" t="s">
        <v>25</v>
      </c>
      <c r="C58" s="219"/>
      <c r="D58" s="154" t="s">
        <v>78</v>
      </c>
      <c r="E58" s="121">
        <v>22.45</v>
      </c>
      <c r="F58" s="118">
        <v>23.86</v>
      </c>
      <c r="G58" s="111">
        <f t="shared" ref="G58:G73" si="26">F58/E58</f>
        <v>1.0628062360801782</v>
      </c>
      <c r="T58" s="2"/>
      <c r="V58" s="3"/>
    </row>
    <row r="59" spans="2:31" ht="16.5" customHeight="1" x14ac:dyDescent="0.25">
      <c r="B59" s="178" t="s">
        <v>24</v>
      </c>
      <c r="C59" s="188"/>
      <c r="D59" s="29" t="s">
        <v>79</v>
      </c>
      <c r="E59" s="122">
        <v>33.31</v>
      </c>
      <c r="F59" s="119">
        <v>35.04</v>
      </c>
      <c r="G59" s="109">
        <f t="shared" si="26"/>
        <v>1.0519363554488141</v>
      </c>
      <c r="T59" s="2"/>
      <c r="V59" s="3"/>
    </row>
    <row r="60" spans="2:31" ht="16.5" customHeight="1" x14ac:dyDescent="0.25">
      <c r="B60" s="178" t="s">
        <v>23</v>
      </c>
      <c r="C60" s="188"/>
      <c r="D60" s="29" t="s">
        <v>80</v>
      </c>
      <c r="E60" s="122">
        <v>22.45</v>
      </c>
      <c r="F60" s="119">
        <v>23.86</v>
      </c>
      <c r="G60" s="109">
        <f t="shared" si="26"/>
        <v>1.0628062360801782</v>
      </c>
      <c r="T60" s="2"/>
      <c r="V60" s="3"/>
    </row>
    <row r="61" spans="2:31" ht="16.5" customHeight="1" x14ac:dyDescent="0.25">
      <c r="B61" s="178" t="s">
        <v>22</v>
      </c>
      <c r="C61" s="188"/>
      <c r="D61" s="29" t="s">
        <v>81</v>
      </c>
      <c r="E61" s="122">
        <v>64.260000000000005</v>
      </c>
      <c r="F61" s="119">
        <v>66.92</v>
      </c>
      <c r="G61" s="109">
        <f t="shared" si="26"/>
        <v>1.0413943355119826</v>
      </c>
      <c r="T61" s="2"/>
      <c r="V61" s="3"/>
    </row>
    <row r="62" spans="2:31" ht="16.5" customHeight="1" x14ac:dyDescent="0.25">
      <c r="B62" s="178" t="s">
        <v>6</v>
      </c>
      <c r="C62" s="188"/>
      <c r="D62" s="29" t="s">
        <v>82</v>
      </c>
      <c r="E62" s="122">
        <v>75.930000000000007</v>
      </c>
      <c r="F62" s="119">
        <v>80.209999999999994</v>
      </c>
      <c r="G62" s="109">
        <f t="shared" si="26"/>
        <v>1.0563677070986432</v>
      </c>
      <c r="T62" s="2"/>
      <c r="V62" s="3"/>
    </row>
    <row r="63" spans="2:31" ht="16.5" customHeight="1" x14ac:dyDescent="0.25">
      <c r="B63" s="178" t="s">
        <v>10</v>
      </c>
      <c r="C63" s="188"/>
      <c r="D63" s="29" t="s">
        <v>83</v>
      </c>
      <c r="E63" s="122">
        <v>21.37</v>
      </c>
      <c r="F63" s="119">
        <v>23.5</v>
      </c>
      <c r="G63" s="109">
        <f t="shared" si="26"/>
        <v>1.0996724379971923</v>
      </c>
      <c r="T63" s="2"/>
      <c r="V63" s="3"/>
    </row>
    <row r="64" spans="2:31" ht="16.5" customHeight="1" x14ac:dyDescent="0.25">
      <c r="B64" s="178" t="s">
        <v>13</v>
      </c>
      <c r="C64" s="188"/>
      <c r="D64" s="29" t="s">
        <v>84</v>
      </c>
      <c r="E64" s="122">
        <v>36.520000000000003</v>
      </c>
      <c r="F64" s="119">
        <v>36.67</v>
      </c>
      <c r="G64" s="109">
        <f t="shared" si="26"/>
        <v>1.0041073384446879</v>
      </c>
      <c r="T64" s="2"/>
      <c r="V64" s="3"/>
    </row>
    <row r="65" spans="2:31" ht="16.5" customHeight="1" x14ac:dyDescent="0.25">
      <c r="B65" s="178" t="s">
        <v>2</v>
      </c>
      <c r="C65" s="188"/>
      <c r="D65" s="29" t="s">
        <v>85</v>
      </c>
      <c r="E65" s="122">
        <v>45.23</v>
      </c>
      <c r="F65" s="119">
        <v>46.86</v>
      </c>
      <c r="G65" s="109">
        <f t="shared" si="26"/>
        <v>1.0360380278576167</v>
      </c>
      <c r="T65" s="2"/>
      <c r="V65" s="3"/>
    </row>
    <row r="66" spans="2:31" ht="16.5" customHeight="1" x14ac:dyDescent="0.25">
      <c r="B66" s="178" t="s">
        <v>14</v>
      </c>
      <c r="C66" s="188"/>
      <c r="D66" s="29" t="s">
        <v>86</v>
      </c>
      <c r="E66" s="122">
        <v>19.809999999999999</v>
      </c>
      <c r="F66" s="119">
        <v>20.27</v>
      </c>
      <c r="G66" s="109">
        <f t="shared" si="26"/>
        <v>1.0232205956587583</v>
      </c>
      <c r="T66" s="2"/>
      <c r="V66" s="3"/>
    </row>
    <row r="67" spans="2:31" ht="16.5" customHeight="1" x14ac:dyDescent="0.25">
      <c r="B67" s="178" t="s">
        <v>18</v>
      </c>
      <c r="C67" s="188"/>
      <c r="D67" s="29" t="s">
        <v>87</v>
      </c>
      <c r="E67" s="122">
        <v>53.89</v>
      </c>
      <c r="F67" s="119">
        <v>55.53</v>
      </c>
      <c r="G67" s="109">
        <f t="shared" si="26"/>
        <v>1.0304323622193357</v>
      </c>
      <c r="T67" s="2"/>
      <c r="V67" s="3"/>
    </row>
    <row r="68" spans="2:31" ht="16.5" customHeight="1" x14ac:dyDescent="0.25">
      <c r="B68" s="178" t="s">
        <v>19</v>
      </c>
      <c r="C68" s="188"/>
      <c r="D68" s="29" t="s">
        <v>88</v>
      </c>
      <c r="E68" s="122">
        <v>28.62</v>
      </c>
      <c r="F68" s="119">
        <v>30.35</v>
      </c>
      <c r="G68" s="109">
        <f t="shared" si="26"/>
        <v>1.0604472396925226</v>
      </c>
      <c r="T68" s="2"/>
      <c r="V68" s="3"/>
    </row>
    <row r="69" spans="2:31" ht="16.5" customHeight="1" x14ac:dyDescent="0.25">
      <c r="B69" s="178" t="s">
        <v>17</v>
      </c>
      <c r="C69" s="188"/>
      <c r="D69" s="29" t="s">
        <v>89</v>
      </c>
      <c r="E69" s="122">
        <v>36.869999999999997</v>
      </c>
      <c r="F69" s="119">
        <v>39.03</v>
      </c>
      <c r="G69" s="109">
        <f t="shared" si="26"/>
        <v>1.0585842148087878</v>
      </c>
      <c r="T69" s="2"/>
      <c r="V69" s="3"/>
    </row>
    <row r="70" spans="2:31" ht="16.5" customHeight="1" x14ac:dyDescent="0.25">
      <c r="B70" s="178" t="s">
        <v>3</v>
      </c>
      <c r="C70" s="188"/>
      <c r="D70" s="29" t="s">
        <v>90</v>
      </c>
      <c r="E70" s="122">
        <v>27.91</v>
      </c>
      <c r="F70" s="119">
        <v>28.64</v>
      </c>
      <c r="G70" s="109">
        <f t="shared" si="26"/>
        <v>1.0261554998208529</v>
      </c>
      <c r="T70" s="2"/>
      <c r="V70" s="3"/>
    </row>
    <row r="71" spans="2:31" ht="16.5" customHeight="1" x14ac:dyDescent="0.25">
      <c r="B71" s="178" t="s">
        <v>20</v>
      </c>
      <c r="C71" s="188"/>
      <c r="D71" s="29" t="s">
        <v>91</v>
      </c>
      <c r="E71" s="122">
        <v>67.13</v>
      </c>
      <c r="F71" s="119">
        <v>69.53</v>
      </c>
      <c r="G71" s="109">
        <f t="shared" si="26"/>
        <v>1.0357515268881277</v>
      </c>
      <c r="T71" s="2"/>
      <c r="V71" s="3"/>
    </row>
    <row r="72" spans="2:31" ht="16.5" customHeight="1" x14ac:dyDescent="0.25">
      <c r="B72" s="178" t="s">
        <v>21</v>
      </c>
      <c r="C72" s="188"/>
      <c r="D72" s="29" t="s">
        <v>92</v>
      </c>
      <c r="E72" s="122">
        <v>50.95</v>
      </c>
      <c r="F72" s="119">
        <v>54.4</v>
      </c>
      <c r="G72" s="109">
        <f t="shared" si="26"/>
        <v>1.0677134445534837</v>
      </c>
      <c r="T72" s="2"/>
      <c r="V72" s="3"/>
    </row>
    <row r="73" spans="2:31" ht="16.5" customHeight="1" thickBot="1" x14ac:dyDescent="0.3">
      <c r="B73" s="220" t="s">
        <v>4</v>
      </c>
      <c r="C73" s="223"/>
      <c r="D73" s="30" t="s">
        <v>93</v>
      </c>
      <c r="E73" s="123">
        <v>36.57</v>
      </c>
      <c r="F73" s="120">
        <v>38.4</v>
      </c>
      <c r="G73" s="110">
        <f t="shared" si="26"/>
        <v>1.0500410172272354</v>
      </c>
      <c r="T73" s="2"/>
      <c r="V73" s="3"/>
    </row>
    <row r="74" spans="2:31" ht="22.5" customHeight="1" thickBot="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S74" s="1"/>
      <c r="T74" s="5"/>
      <c r="U74" s="5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24.75" customHeight="1" thickBot="1" x14ac:dyDescent="0.3">
      <c r="B75" s="196" t="s">
        <v>70</v>
      </c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8"/>
      <c r="S75" s="1"/>
      <c r="T75" s="5"/>
      <c r="U75" s="5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9.5" customHeight="1" x14ac:dyDescent="0.25">
      <c r="B76" s="191" t="str">
        <f>B81</f>
        <v>Филиал</v>
      </c>
      <c r="C76" s="180" t="s">
        <v>36</v>
      </c>
      <c r="D76" s="213" t="s">
        <v>40</v>
      </c>
      <c r="E76" s="171">
        <f t="shared" ref="E76" si="27">E81</f>
        <v>2016</v>
      </c>
      <c r="F76" s="190"/>
      <c r="G76" s="189">
        <f t="shared" ref="G76" si="28">G81</f>
        <v>2017</v>
      </c>
      <c r="H76" s="172"/>
      <c r="I76" s="191">
        <v>2018</v>
      </c>
      <c r="J76" s="226"/>
      <c r="K76" s="227"/>
      <c r="L76" s="189">
        <f>L81</f>
        <v>2019</v>
      </c>
      <c r="M76" s="172"/>
      <c r="N76" s="171">
        <f>N81</f>
        <v>2020</v>
      </c>
      <c r="O76" s="190"/>
      <c r="P76" s="189">
        <f>P81</f>
        <v>2021</v>
      </c>
      <c r="Q76" s="190"/>
      <c r="S76" s="1"/>
      <c r="T76" s="5"/>
      <c r="U76" s="5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9.5" customHeight="1" thickBot="1" x14ac:dyDescent="0.3">
      <c r="B77" s="192"/>
      <c r="C77" s="182"/>
      <c r="D77" s="214"/>
      <c r="E77" s="35" t="s">
        <v>0</v>
      </c>
      <c r="F77" s="20" t="s">
        <v>1</v>
      </c>
      <c r="G77" s="24" t="s">
        <v>0</v>
      </c>
      <c r="H77" s="31" t="s">
        <v>1</v>
      </c>
      <c r="I77" s="35" t="s">
        <v>0</v>
      </c>
      <c r="J77" s="31" t="s">
        <v>1</v>
      </c>
      <c r="K77" s="108" t="s">
        <v>97</v>
      </c>
      <c r="L77" s="24" t="str">
        <f>L82</f>
        <v>1 п/г</v>
      </c>
      <c r="M77" s="31" t="str">
        <f>M82</f>
        <v>2 п/г</v>
      </c>
      <c r="N77" s="35" t="str">
        <f>N82</f>
        <v>1 п/г</v>
      </c>
      <c r="O77" s="20" t="str">
        <f>O82</f>
        <v>2 п/г</v>
      </c>
      <c r="P77" s="24" t="str">
        <f>P82</f>
        <v>1 п/г</v>
      </c>
      <c r="Q77" s="20" t="str">
        <f>Q82</f>
        <v>2 п/г</v>
      </c>
      <c r="S77" s="1"/>
      <c r="T77" s="5"/>
      <c r="U77" s="5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9.5" customHeight="1" thickBot="1" x14ac:dyDescent="0.3">
      <c r="B78" s="58" t="s">
        <v>15</v>
      </c>
      <c r="C78" s="59" t="s">
        <v>37</v>
      </c>
      <c r="D78" s="60" t="s">
        <v>52</v>
      </c>
      <c r="E78" s="62"/>
      <c r="F78" s="57"/>
      <c r="G78" s="61">
        <v>452.79</v>
      </c>
      <c r="H78" s="63">
        <v>487.13</v>
      </c>
      <c r="I78" s="38">
        <v>487.13</v>
      </c>
      <c r="J78" s="34">
        <v>542.48</v>
      </c>
      <c r="K78" s="110">
        <f t="shared" ref="K78" si="29">J78/I78</f>
        <v>1.1136246997721349</v>
      </c>
      <c r="L78" s="61">
        <f t="shared" ref="L78" si="30">J78</f>
        <v>542.48</v>
      </c>
      <c r="M78" s="63">
        <v>562.48</v>
      </c>
      <c r="N78" s="62">
        <f t="shared" ref="N78" si="31">M78</f>
        <v>562.48</v>
      </c>
      <c r="O78" s="57">
        <v>582.74</v>
      </c>
      <c r="P78" s="61">
        <f>O78</f>
        <v>582.74</v>
      </c>
      <c r="Q78" s="57">
        <v>603.54999999999995</v>
      </c>
      <c r="S78" s="1"/>
      <c r="T78" s="5"/>
      <c r="U78" s="5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22.5" customHeight="1" thickBot="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S79" s="1"/>
      <c r="T79" s="5"/>
      <c r="U79" s="5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20.25" customHeight="1" thickBot="1" x14ac:dyDescent="0.3">
      <c r="B80" s="196" t="s">
        <v>71</v>
      </c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8"/>
      <c r="S80" s="1"/>
      <c r="T80" s="5"/>
      <c r="U80" s="5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8" customHeight="1" x14ac:dyDescent="0.25">
      <c r="B81" s="191" t="str">
        <f>B20</f>
        <v>Филиал</v>
      </c>
      <c r="C81" s="180" t="s">
        <v>36</v>
      </c>
      <c r="D81" s="213" t="s">
        <v>40</v>
      </c>
      <c r="E81" s="171">
        <f>E20</f>
        <v>2016</v>
      </c>
      <c r="F81" s="190"/>
      <c r="G81" s="189">
        <f>G20</f>
        <v>2017</v>
      </c>
      <c r="H81" s="172"/>
      <c r="I81" s="191">
        <v>2018</v>
      </c>
      <c r="J81" s="226"/>
      <c r="K81" s="227"/>
      <c r="L81" s="189">
        <f>L20</f>
        <v>2019</v>
      </c>
      <c r="M81" s="172"/>
      <c r="N81" s="171">
        <f>N20</f>
        <v>2020</v>
      </c>
      <c r="O81" s="190"/>
      <c r="P81" s="189">
        <f>P20</f>
        <v>2021</v>
      </c>
      <c r="Q81" s="190"/>
      <c r="S81" s="1"/>
      <c r="T81" s="5"/>
      <c r="U81" s="5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8" customHeight="1" thickBot="1" x14ac:dyDescent="0.3">
      <c r="B82" s="192"/>
      <c r="C82" s="182"/>
      <c r="D82" s="214"/>
      <c r="E82" s="35" t="str">
        <f>E21</f>
        <v>1 п/г</v>
      </c>
      <c r="F82" s="20" t="str">
        <f>F21</f>
        <v>2 п/г</v>
      </c>
      <c r="G82" s="24" t="str">
        <f>G21</f>
        <v>1 п/г</v>
      </c>
      <c r="H82" s="31" t="str">
        <f>H21</f>
        <v>2 п/г</v>
      </c>
      <c r="I82" s="35" t="s">
        <v>0</v>
      </c>
      <c r="J82" s="31" t="s">
        <v>1</v>
      </c>
      <c r="K82" s="108" t="s">
        <v>97</v>
      </c>
      <c r="L82" s="24" t="str">
        <f>L21</f>
        <v>1 п/г</v>
      </c>
      <c r="M82" s="31" t="str">
        <f>M21</f>
        <v>2 п/г</v>
      </c>
      <c r="N82" s="35" t="str">
        <f>N21</f>
        <v>1 п/г</v>
      </c>
      <c r="O82" s="20" t="str">
        <f>O21</f>
        <v>2 п/г</v>
      </c>
      <c r="P82" s="24" t="str">
        <f>P21</f>
        <v>1 п/г</v>
      </c>
      <c r="Q82" s="20" t="str">
        <f>Q21</f>
        <v>2 п/г</v>
      </c>
      <c r="S82" s="1"/>
      <c r="T82" s="5"/>
      <c r="U82" s="5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8" customHeight="1" x14ac:dyDescent="0.25">
      <c r="B83" s="70" t="s">
        <v>16</v>
      </c>
      <c r="C83" s="28" t="s">
        <v>38</v>
      </c>
      <c r="D83" s="21" t="s">
        <v>76</v>
      </c>
      <c r="E83" s="36">
        <v>1381.63</v>
      </c>
      <c r="F83" s="19">
        <v>1497.89</v>
      </c>
      <c r="G83" s="25">
        <f>F83</f>
        <v>1497.89</v>
      </c>
      <c r="H83" s="32">
        <v>1572.03</v>
      </c>
      <c r="I83" s="37">
        <v>1572.03</v>
      </c>
      <c r="J83" s="33">
        <v>1604.48</v>
      </c>
      <c r="K83" s="109">
        <f t="shared" ref="K83:K85" si="32">J83/I83</f>
        <v>1.0206420997054764</v>
      </c>
      <c r="L83" s="71">
        <f>J83</f>
        <v>1604.48</v>
      </c>
      <c r="M83" s="72"/>
      <c r="N83" s="73"/>
      <c r="O83" s="74"/>
      <c r="P83" s="71"/>
      <c r="Q83" s="74"/>
      <c r="S83" s="1"/>
      <c r="T83" s="5"/>
      <c r="U83" s="5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8" customHeight="1" x14ac:dyDescent="0.25">
      <c r="B84" s="65" t="str">
        <f>B27</f>
        <v>г.Ковров</v>
      </c>
      <c r="C84" s="29" t="s">
        <v>37</v>
      </c>
      <c r="D84" s="22" t="s">
        <v>50</v>
      </c>
      <c r="E84" s="37"/>
      <c r="F84" s="15"/>
      <c r="G84" s="26">
        <v>1360.5</v>
      </c>
      <c r="H84" s="33">
        <v>1309.8699999999999</v>
      </c>
      <c r="I84" s="37">
        <v>1309.8699999999999</v>
      </c>
      <c r="J84" s="33">
        <v>1382.89</v>
      </c>
      <c r="K84" s="109">
        <f t="shared" si="32"/>
        <v>1.0557459900600825</v>
      </c>
      <c r="L84" s="26">
        <f t="shared" ref="L84" si="33">J84</f>
        <v>1382.89</v>
      </c>
      <c r="M84" s="33">
        <v>1428.99</v>
      </c>
      <c r="N84" s="37">
        <f t="shared" ref="N84" si="34">M84</f>
        <v>1428.99</v>
      </c>
      <c r="O84" s="15">
        <v>1471.78</v>
      </c>
      <c r="P84" s="26">
        <f>O84</f>
        <v>1471.78</v>
      </c>
      <c r="Q84" s="15">
        <v>1515.93</v>
      </c>
      <c r="S84" s="1"/>
      <c r="T84" s="5"/>
      <c r="U84" s="5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8" customHeight="1" thickBot="1" x14ac:dyDescent="0.3">
      <c r="B85" s="66" t="str">
        <f>B36</f>
        <v>пос.Содышка</v>
      </c>
      <c r="C85" s="30">
        <v>2018</v>
      </c>
      <c r="D85" s="23" t="s">
        <v>51</v>
      </c>
      <c r="E85" s="38"/>
      <c r="F85" s="17"/>
      <c r="G85" s="27"/>
      <c r="H85" s="34"/>
      <c r="I85" s="38">
        <v>1426.27</v>
      </c>
      <c r="J85" s="34">
        <v>1473.67</v>
      </c>
      <c r="K85" s="110">
        <f t="shared" si="32"/>
        <v>1.0332335392317022</v>
      </c>
      <c r="L85" s="67">
        <f>J85</f>
        <v>1473.67</v>
      </c>
      <c r="M85" s="68"/>
      <c r="N85" s="69"/>
      <c r="O85" s="64"/>
      <c r="P85" s="67"/>
      <c r="Q85" s="64"/>
      <c r="S85" s="1"/>
      <c r="T85" s="5"/>
      <c r="U85" s="5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22.5" customHeight="1" thickBot="1" x14ac:dyDescent="0.3">
      <c r="B86" s="7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S86" s="1"/>
      <c r="T86" s="5"/>
      <c r="U86" s="5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24" customHeight="1" thickBot="1" x14ac:dyDescent="0.3">
      <c r="B87" s="232" t="s">
        <v>34</v>
      </c>
      <c r="C87" s="233"/>
      <c r="D87" s="233"/>
      <c r="E87" s="233"/>
      <c r="F87" s="233"/>
      <c r="G87" s="233"/>
      <c r="H87" s="233"/>
      <c r="I87" s="233"/>
      <c r="J87" s="234"/>
      <c r="Y87" s="1"/>
      <c r="Z87" s="1"/>
      <c r="AA87" s="1"/>
      <c r="AB87" s="1"/>
      <c r="AC87" s="1"/>
    </row>
    <row r="88" spans="2:31" ht="24" customHeight="1" thickBot="1" x14ac:dyDescent="0.3">
      <c r="B88" s="235" t="s">
        <v>95</v>
      </c>
      <c r="C88" s="236"/>
      <c r="D88" s="236"/>
      <c r="E88" s="236"/>
      <c r="F88" s="236"/>
      <c r="G88" s="236"/>
      <c r="H88" s="236"/>
      <c r="I88" s="236"/>
      <c r="J88" s="237"/>
      <c r="Y88" s="1"/>
      <c r="Z88" s="1"/>
      <c r="AA88" s="1"/>
      <c r="AB88" s="1"/>
      <c r="AC88" s="1"/>
    </row>
    <row r="89" spans="2:31" ht="15.75" customHeight="1" thickBot="1" x14ac:dyDescent="0.3">
      <c r="B89" s="171" t="s">
        <v>5</v>
      </c>
      <c r="C89" s="172"/>
      <c r="D89" s="180" t="s">
        <v>40</v>
      </c>
      <c r="E89" s="238">
        <f>I76</f>
        <v>2018</v>
      </c>
      <c r="F89" s="239"/>
      <c r="G89" s="239"/>
      <c r="H89" s="239"/>
      <c r="I89" s="239"/>
      <c r="J89" s="240"/>
      <c r="Y89" s="1"/>
      <c r="Z89" s="1"/>
      <c r="AA89" s="1"/>
      <c r="AB89" s="1"/>
      <c r="AC89" s="1"/>
    </row>
    <row r="90" spans="2:31" ht="15.75" customHeight="1" x14ac:dyDescent="0.25">
      <c r="B90" s="173"/>
      <c r="C90" s="169"/>
      <c r="D90" s="181"/>
      <c r="E90" s="230" t="str">
        <f>I77</f>
        <v>1 п/г</v>
      </c>
      <c r="F90" s="231"/>
      <c r="G90" s="243" t="str">
        <f>J77</f>
        <v>2 п/г</v>
      </c>
      <c r="H90" s="244"/>
      <c r="I90" s="171" t="s">
        <v>98</v>
      </c>
      <c r="J90" s="190"/>
      <c r="Y90" s="1"/>
      <c r="Z90" s="1"/>
      <c r="AA90" s="1"/>
      <c r="AB90" s="1"/>
      <c r="AC90" s="1"/>
    </row>
    <row r="91" spans="2:31" ht="29.25" customHeight="1" thickBot="1" x14ac:dyDescent="0.3">
      <c r="B91" s="174"/>
      <c r="C91" s="175"/>
      <c r="D91" s="182"/>
      <c r="E91" s="91" t="s">
        <v>32</v>
      </c>
      <c r="F91" s="84" t="s">
        <v>33</v>
      </c>
      <c r="G91" s="84" t="s">
        <v>32</v>
      </c>
      <c r="H91" s="85" t="s">
        <v>33</v>
      </c>
      <c r="I91" s="103" t="s">
        <v>32</v>
      </c>
      <c r="J91" s="85" t="s">
        <v>33</v>
      </c>
      <c r="Y91" s="1"/>
      <c r="Z91" s="1"/>
      <c r="AA91" s="1"/>
      <c r="AB91" s="1"/>
      <c r="AC91" s="1"/>
    </row>
    <row r="92" spans="2:31" ht="30.75" customHeight="1" thickBot="1" x14ac:dyDescent="0.3">
      <c r="B92" s="224" t="s">
        <v>20</v>
      </c>
      <c r="C92" s="225"/>
      <c r="D92" s="93" t="s">
        <v>63</v>
      </c>
      <c r="E92" s="92">
        <v>58.24</v>
      </c>
      <c r="F92" s="87">
        <f>I34</f>
        <v>2497.2399999999998</v>
      </c>
      <c r="G92" s="86">
        <v>60.21</v>
      </c>
      <c r="H92" s="88">
        <f>J34</f>
        <v>2654.57</v>
      </c>
      <c r="I92" s="124">
        <v>1.0338255494505495</v>
      </c>
      <c r="J92" s="125">
        <v>1.0630015537153019</v>
      </c>
      <c r="Y92" s="1"/>
      <c r="Z92" s="1"/>
      <c r="AA92" s="1"/>
      <c r="AB92" s="1"/>
      <c r="AC92" s="1"/>
    </row>
    <row r="93" spans="2:31" ht="24.75" customHeight="1" thickBot="1" x14ac:dyDescent="0.3">
      <c r="B93" s="235" t="s">
        <v>96</v>
      </c>
      <c r="C93" s="236"/>
      <c r="D93" s="236"/>
      <c r="E93" s="236"/>
      <c r="F93" s="236"/>
      <c r="G93" s="236"/>
      <c r="H93" s="236"/>
      <c r="I93" s="236"/>
      <c r="J93" s="237"/>
      <c r="K93" s="76"/>
      <c r="L93" s="11"/>
      <c r="M93" s="42"/>
      <c r="N93" s="42"/>
      <c r="O93" s="42"/>
      <c r="P93" s="42"/>
      <c r="Y93" s="1"/>
      <c r="Z93" s="1"/>
      <c r="AA93" s="1"/>
      <c r="AB93" s="1"/>
      <c r="AC93" s="1"/>
    </row>
    <row r="94" spans="2:31" ht="15" customHeight="1" thickBot="1" x14ac:dyDescent="0.3">
      <c r="B94" s="171" t="s">
        <v>5</v>
      </c>
      <c r="C94" s="172"/>
      <c r="D94" s="180" t="s">
        <v>40</v>
      </c>
      <c r="E94" s="238">
        <f>E89</f>
        <v>2018</v>
      </c>
      <c r="F94" s="239"/>
      <c r="G94" s="239"/>
      <c r="H94" s="239"/>
      <c r="I94" s="239"/>
      <c r="J94" s="240"/>
      <c r="K94" s="76"/>
      <c r="L94" s="11"/>
      <c r="M94" s="42"/>
      <c r="N94" s="42"/>
      <c r="O94" s="42"/>
      <c r="P94" s="42"/>
      <c r="Y94" s="1"/>
      <c r="Z94" s="1"/>
      <c r="AA94" s="1"/>
      <c r="AB94" s="1"/>
      <c r="AC94" s="1"/>
    </row>
    <row r="95" spans="2:31" ht="14.25" customHeight="1" x14ac:dyDescent="0.25">
      <c r="B95" s="173"/>
      <c r="C95" s="169"/>
      <c r="D95" s="181"/>
      <c r="E95" s="230" t="str">
        <f>E90</f>
        <v>1 п/г</v>
      </c>
      <c r="F95" s="231"/>
      <c r="G95" s="243" t="str">
        <f>G90</f>
        <v>2 п/г</v>
      </c>
      <c r="H95" s="244"/>
      <c r="I95" s="171" t="s">
        <v>98</v>
      </c>
      <c r="J95" s="190"/>
      <c r="K95" s="76"/>
      <c r="L95" s="11"/>
      <c r="M95" s="42"/>
      <c r="N95" s="42"/>
      <c r="O95" s="42"/>
      <c r="P95" s="42"/>
      <c r="Y95" s="1"/>
      <c r="Z95" s="1"/>
      <c r="AA95" s="1"/>
      <c r="AB95" s="1"/>
      <c r="AC95" s="1"/>
    </row>
    <row r="96" spans="2:31" ht="30.75" customHeight="1" thickBot="1" x14ac:dyDescent="0.3">
      <c r="B96" s="174"/>
      <c r="C96" s="175"/>
      <c r="D96" s="182"/>
      <c r="E96" s="91" t="s">
        <v>32</v>
      </c>
      <c r="F96" s="84" t="s">
        <v>33</v>
      </c>
      <c r="G96" s="84" t="s">
        <v>32</v>
      </c>
      <c r="H96" s="85" t="s">
        <v>33</v>
      </c>
      <c r="I96" s="103" t="s">
        <v>32</v>
      </c>
      <c r="J96" s="85" t="s">
        <v>33</v>
      </c>
      <c r="K96" s="76"/>
      <c r="L96" s="11"/>
      <c r="M96" s="42"/>
      <c r="N96" s="42"/>
      <c r="O96" s="42"/>
      <c r="P96" s="42"/>
      <c r="Y96" s="1"/>
      <c r="Z96" s="1"/>
      <c r="AA96" s="1"/>
      <c r="AB96" s="1"/>
      <c r="AC96" s="1"/>
    </row>
    <row r="97" spans="2:29" ht="30.75" customHeight="1" thickBot="1" x14ac:dyDescent="0.3">
      <c r="B97" s="224" t="str">
        <f>B92</f>
        <v>Селивановский филиал</v>
      </c>
      <c r="C97" s="225"/>
      <c r="D97" s="93" t="str">
        <f>D92</f>
        <v>от 18.12.2017 г. № 58/7, от 18.12.2017 г. №58/5</v>
      </c>
      <c r="E97" s="92">
        <f>E92*1.18</f>
        <v>68.723200000000006</v>
      </c>
      <c r="F97" s="87">
        <f>F92*1.18</f>
        <v>2946.7431999999994</v>
      </c>
      <c r="G97" s="86">
        <f>G92*1.18</f>
        <v>71.047799999999995</v>
      </c>
      <c r="H97" s="88">
        <f>H92*1.18</f>
        <v>3132.3926000000001</v>
      </c>
      <c r="I97" s="124">
        <v>1.0338255494505495</v>
      </c>
      <c r="J97" s="125">
        <v>1.0630015537153019</v>
      </c>
      <c r="K97" s="76"/>
      <c r="L97" s="11"/>
      <c r="M97" s="42"/>
      <c r="N97" s="42"/>
      <c r="O97" s="42"/>
      <c r="P97" s="42"/>
      <c r="Y97" s="1"/>
      <c r="Z97" s="1"/>
      <c r="AA97" s="1"/>
      <c r="AB97" s="1"/>
      <c r="AC97" s="1"/>
    </row>
    <row r="98" spans="2:29" ht="24" customHeight="1" thickBot="1" x14ac:dyDescent="0.3">
      <c r="J98" s="1"/>
      <c r="K98" s="1"/>
      <c r="P98" s="6"/>
      <c r="Y98" s="1"/>
      <c r="Z98" s="1"/>
      <c r="AA98" s="1"/>
      <c r="AB98" s="1"/>
      <c r="AC98" s="1"/>
    </row>
    <row r="99" spans="2:29" ht="25.5" customHeight="1" thickBot="1" x14ac:dyDescent="0.3">
      <c r="B99" s="232" t="s">
        <v>35</v>
      </c>
      <c r="C99" s="233"/>
      <c r="D99" s="233"/>
      <c r="E99" s="233"/>
      <c r="F99" s="233"/>
      <c r="G99" s="233"/>
      <c r="H99" s="233"/>
      <c r="I99" s="233"/>
      <c r="J99" s="234"/>
      <c r="K99" s="76"/>
      <c r="L99" s="11"/>
      <c r="M99" s="42"/>
      <c r="N99" s="42"/>
      <c r="O99" s="42"/>
      <c r="P99" s="42"/>
      <c r="Y99" s="1"/>
      <c r="Z99" s="1"/>
      <c r="AA99" s="1"/>
      <c r="AB99" s="1"/>
      <c r="AC99" s="1"/>
    </row>
    <row r="100" spans="2:29" ht="25.5" customHeight="1" thickBot="1" x14ac:dyDescent="0.3">
      <c r="B100" s="235" t="s">
        <v>95</v>
      </c>
      <c r="C100" s="236"/>
      <c r="D100" s="236"/>
      <c r="E100" s="236"/>
      <c r="F100" s="236"/>
      <c r="G100" s="236"/>
      <c r="H100" s="236"/>
      <c r="I100" s="236"/>
      <c r="J100" s="237"/>
      <c r="K100" s="76"/>
      <c r="L100" s="11"/>
      <c r="M100" s="42"/>
      <c r="N100" s="42"/>
      <c r="O100" s="42"/>
      <c r="P100" s="42"/>
      <c r="Y100" s="1"/>
      <c r="Z100" s="1"/>
      <c r="AA100" s="1"/>
      <c r="AB100" s="1"/>
      <c r="AC100" s="1"/>
    </row>
    <row r="101" spans="2:29" ht="15.75" thickBot="1" x14ac:dyDescent="0.3">
      <c r="B101" s="171" t="s">
        <v>5</v>
      </c>
      <c r="C101" s="190"/>
      <c r="D101" s="213" t="s">
        <v>40</v>
      </c>
      <c r="E101" s="238">
        <v>2018</v>
      </c>
      <c r="F101" s="239"/>
      <c r="G101" s="239"/>
      <c r="H101" s="239"/>
      <c r="I101" s="239"/>
      <c r="J101" s="240"/>
    </row>
    <row r="102" spans="2:29" x14ac:dyDescent="0.25">
      <c r="B102" s="173"/>
      <c r="C102" s="248"/>
      <c r="D102" s="216"/>
      <c r="E102" s="245" t="str">
        <f>E90</f>
        <v>1 п/г</v>
      </c>
      <c r="F102" s="246"/>
      <c r="G102" s="246" t="str">
        <f>G90</f>
        <v>2 п/г</v>
      </c>
      <c r="H102" s="247"/>
      <c r="I102" s="171" t="s">
        <v>98</v>
      </c>
      <c r="J102" s="190"/>
    </row>
    <row r="103" spans="2:29" ht="29.25" thickBot="1" x14ac:dyDescent="0.3">
      <c r="B103" s="174"/>
      <c r="C103" s="249"/>
      <c r="D103" s="214"/>
      <c r="E103" s="103" t="s">
        <v>32</v>
      </c>
      <c r="F103" s="84" t="s">
        <v>33</v>
      </c>
      <c r="G103" s="84" t="s">
        <v>32</v>
      </c>
      <c r="H103" s="85" t="s">
        <v>33</v>
      </c>
      <c r="I103" s="103" t="s">
        <v>32</v>
      </c>
      <c r="J103" s="85" t="s">
        <v>33</v>
      </c>
    </row>
    <row r="104" spans="2:29" ht="18.75" customHeight="1" x14ac:dyDescent="0.25">
      <c r="B104" s="270" t="s">
        <v>108</v>
      </c>
      <c r="C104" s="271"/>
      <c r="D104" s="97" t="s">
        <v>46</v>
      </c>
      <c r="E104" s="100">
        <v>46.08</v>
      </c>
      <c r="F104" s="83">
        <f>I24</f>
        <v>2236.11</v>
      </c>
      <c r="G104" s="9">
        <v>49.96</v>
      </c>
      <c r="H104" s="117">
        <f>J24</f>
        <v>2273.4499999999998</v>
      </c>
      <c r="I104" s="126">
        <v>1.0842013888888888</v>
      </c>
      <c r="J104" s="111">
        <v>1.0166986418378343</v>
      </c>
      <c r="L104" s="132"/>
    </row>
    <row r="105" spans="2:29" ht="29.25" customHeight="1" x14ac:dyDescent="0.25">
      <c r="B105" s="272" t="s">
        <v>109</v>
      </c>
      <c r="C105" s="273"/>
      <c r="D105" s="280" t="s">
        <v>110</v>
      </c>
      <c r="E105" s="100"/>
      <c r="F105" s="83"/>
      <c r="G105" s="9">
        <f>G104</f>
        <v>49.96</v>
      </c>
      <c r="H105" s="117">
        <f>J25</f>
        <v>2365.04</v>
      </c>
      <c r="I105" s="126">
        <f>I104</f>
        <v>1.0842013888888888</v>
      </c>
      <c r="J105" s="111">
        <f>K25</f>
        <v>1.0576581652959827</v>
      </c>
      <c r="L105" s="132"/>
    </row>
    <row r="106" spans="2:29" ht="18.75" customHeight="1" x14ac:dyDescent="0.25">
      <c r="B106" s="178" t="s">
        <v>10</v>
      </c>
      <c r="C106" s="188"/>
      <c r="D106" s="98" t="s">
        <v>77</v>
      </c>
      <c r="E106" s="101">
        <v>17.21</v>
      </c>
      <c r="F106" s="114">
        <f>I26</f>
        <v>2505.79</v>
      </c>
      <c r="G106" s="113">
        <v>19.46</v>
      </c>
      <c r="H106" s="115">
        <f>J26</f>
        <v>2688.71</v>
      </c>
      <c r="I106" s="127">
        <v>1.1307379430563627</v>
      </c>
      <c r="J106" s="109">
        <v>1.0729989344677726</v>
      </c>
      <c r="L106" s="132"/>
    </row>
    <row r="107" spans="2:29" ht="18.75" customHeight="1" x14ac:dyDescent="0.25">
      <c r="B107" s="178" t="s">
        <v>14</v>
      </c>
      <c r="C107" s="188"/>
      <c r="D107" s="98" t="s">
        <v>49</v>
      </c>
      <c r="E107" s="101">
        <v>16.329999999999998</v>
      </c>
      <c r="F107" s="114">
        <f>I27</f>
        <v>1948.39</v>
      </c>
      <c r="G107" s="113">
        <v>16.77</v>
      </c>
      <c r="H107" s="115">
        <f>J27</f>
        <v>2060.5700000000002</v>
      </c>
      <c r="I107" s="127">
        <v>1.0269442743417025</v>
      </c>
      <c r="J107" s="109">
        <v>1.0575757420229011</v>
      </c>
      <c r="L107" s="132"/>
    </row>
    <row r="108" spans="2:29" ht="18.75" customHeight="1" x14ac:dyDescent="0.25">
      <c r="B108" s="178" t="s">
        <v>2</v>
      </c>
      <c r="C108" s="188"/>
      <c r="D108" s="98" t="s">
        <v>53</v>
      </c>
      <c r="E108" s="101">
        <v>29.28</v>
      </c>
      <c r="F108" s="114">
        <f>I29</f>
        <v>1796.74</v>
      </c>
      <c r="G108" s="113">
        <v>30.3</v>
      </c>
      <c r="H108" s="115">
        <f>J29</f>
        <v>2001.01</v>
      </c>
      <c r="I108" s="127">
        <v>1.0348360655737705</v>
      </c>
      <c r="J108" s="109">
        <v>1.1136892371739928</v>
      </c>
      <c r="L108" s="132"/>
    </row>
    <row r="109" spans="2:29" ht="18.75" customHeight="1" x14ac:dyDescent="0.25">
      <c r="B109" s="178" t="s">
        <v>18</v>
      </c>
      <c r="C109" s="188"/>
      <c r="D109" s="98" t="s">
        <v>55</v>
      </c>
      <c r="E109" s="101">
        <v>34.520000000000003</v>
      </c>
      <c r="F109" s="114">
        <f>I30</f>
        <v>1968.35</v>
      </c>
      <c r="G109" s="113">
        <v>35.590000000000003</v>
      </c>
      <c r="H109" s="115">
        <f>J30</f>
        <v>2000.06</v>
      </c>
      <c r="I109" s="127">
        <v>1.0309965237543453</v>
      </c>
      <c r="J109" s="109">
        <v>1.0161099397972921</v>
      </c>
      <c r="L109" s="132"/>
    </row>
    <row r="110" spans="2:29" ht="18.75" customHeight="1" x14ac:dyDescent="0.25">
      <c r="B110" s="178" t="s">
        <v>19</v>
      </c>
      <c r="C110" s="188"/>
      <c r="D110" s="98" t="s">
        <v>57</v>
      </c>
      <c r="E110" s="101">
        <v>19.940000000000001</v>
      </c>
      <c r="F110" s="114">
        <f>I31</f>
        <v>1867.68</v>
      </c>
      <c r="G110" s="113">
        <v>20.69</v>
      </c>
      <c r="H110" s="115">
        <f>J31</f>
        <v>1983.22</v>
      </c>
      <c r="I110" s="127">
        <v>1.0376128385155465</v>
      </c>
      <c r="J110" s="109">
        <v>1.0618628458836632</v>
      </c>
    </row>
    <row r="111" spans="2:29" ht="18.75" customHeight="1" x14ac:dyDescent="0.25">
      <c r="B111" s="178" t="s">
        <v>26</v>
      </c>
      <c r="C111" s="188"/>
      <c r="D111" s="222" t="s">
        <v>59</v>
      </c>
      <c r="E111" s="266"/>
      <c r="F111" s="267"/>
      <c r="G111" s="268"/>
      <c r="H111" s="269"/>
      <c r="I111" s="241"/>
      <c r="J111" s="242"/>
    </row>
    <row r="112" spans="2:29" ht="18.75" customHeight="1" x14ac:dyDescent="0.25">
      <c r="B112" s="217" t="s">
        <v>27</v>
      </c>
      <c r="C112" s="218"/>
      <c r="D112" s="277"/>
      <c r="E112" s="101">
        <v>33.01</v>
      </c>
      <c r="F112" s="163">
        <f>I32</f>
        <v>2104.86</v>
      </c>
      <c r="G112" s="113">
        <v>34.049999999999997</v>
      </c>
      <c r="H112" s="156">
        <f>J32</f>
        <v>2320.17</v>
      </c>
      <c r="I112" s="127">
        <v>1.0315056043623145</v>
      </c>
      <c r="J112" s="250">
        <v>1.1022918388871468</v>
      </c>
    </row>
    <row r="113" spans="2:10" ht="18.75" customHeight="1" x14ac:dyDescent="0.25">
      <c r="B113" s="217" t="s">
        <v>28</v>
      </c>
      <c r="C113" s="218"/>
      <c r="D113" s="277"/>
      <c r="E113" s="101">
        <v>26.86</v>
      </c>
      <c r="F113" s="164"/>
      <c r="G113" s="113">
        <v>29.24</v>
      </c>
      <c r="H113" s="166"/>
      <c r="I113" s="127">
        <v>1.0886075949367089</v>
      </c>
      <c r="J113" s="250"/>
    </row>
    <row r="114" spans="2:10" ht="18.75" customHeight="1" x14ac:dyDescent="0.25">
      <c r="B114" s="217" t="s">
        <v>29</v>
      </c>
      <c r="C114" s="218"/>
      <c r="D114" s="277"/>
      <c r="E114" s="101">
        <v>33.01</v>
      </c>
      <c r="F114" s="164"/>
      <c r="G114" s="113">
        <v>34.049999999999997</v>
      </c>
      <c r="H114" s="166"/>
      <c r="I114" s="127">
        <v>1.0315056043623145</v>
      </c>
      <c r="J114" s="250"/>
    </row>
    <row r="115" spans="2:10" ht="18.75" customHeight="1" x14ac:dyDescent="0.25">
      <c r="B115" s="217" t="s">
        <v>30</v>
      </c>
      <c r="C115" s="218"/>
      <c r="D115" s="277"/>
      <c r="E115" s="101">
        <v>33.01</v>
      </c>
      <c r="F115" s="164"/>
      <c r="G115" s="113">
        <v>34.049999999999997</v>
      </c>
      <c r="H115" s="166"/>
      <c r="I115" s="127">
        <v>1.0315056043623145</v>
      </c>
      <c r="J115" s="250"/>
    </row>
    <row r="116" spans="2:10" ht="18.75" customHeight="1" x14ac:dyDescent="0.25">
      <c r="B116" s="217" t="s">
        <v>31</v>
      </c>
      <c r="C116" s="218"/>
      <c r="D116" s="278"/>
      <c r="E116" s="101">
        <v>33.01</v>
      </c>
      <c r="F116" s="165"/>
      <c r="G116" s="113">
        <v>34.049999999999997</v>
      </c>
      <c r="H116" s="157"/>
      <c r="I116" s="127">
        <v>1.0315056043623145</v>
      </c>
      <c r="J116" s="250"/>
    </row>
    <row r="117" spans="2:10" ht="18.75" customHeight="1" x14ac:dyDescent="0.25">
      <c r="B117" s="186" t="s">
        <v>100</v>
      </c>
      <c r="C117" s="187"/>
      <c r="D117" s="98" t="s">
        <v>45</v>
      </c>
      <c r="E117" s="101">
        <v>18.47</v>
      </c>
      <c r="F117" s="114">
        <f>I33</f>
        <v>1624.08</v>
      </c>
      <c r="G117" s="134">
        <v>0</v>
      </c>
      <c r="H117" s="135">
        <v>0</v>
      </c>
      <c r="I117" s="136" t="s">
        <v>102</v>
      </c>
      <c r="J117" s="137" t="s">
        <v>102</v>
      </c>
    </row>
    <row r="118" spans="2:10" ht="32.25" customHeight="1" x14ac:dyDescent="0.25">
      <c r="B118" s="186" t="s">
        <v>101</v>
      </c>
      <c r="C118" s="187"/>
      <c r="D118" s="131" t="s">
        <v>99</v>
      </c>
      <c r="E118" s="101">
        <v>15.93</v>
      </c>
      <c r="F118" s="114">
        <v>1624.08</v>
      </c>
      <c r="G118" s="113">
        <v>16.48</v>
      </c>
      <c r="H118" s="115">
        <v>1780.16</v>
      </c>
      <c r="I118" s="127">
        <f>G118/E118</f>
        <v>1.0345260514752042</v>
      </c>
      <c r="J118" s="109">
        <f>H118/F118</f>
        <v>1.0961036402147679</v>
      </c>
    </row>
    <row r="119" spans="2:10" ht="18.75" customHeight="1" x14ac:dyDescent="0.25">
      <c r="B119" s="178" t="s">
        <v>20</v>
      </c>
      <c r="C119" s="188"/>
      <c r="D119" s="98" t="s">
        <v>61</v>
      </c>
      <c r="E119" s="101">
        <v>55.04</v>
      </c>
      <c r="F119" s="114">
        <f>I34</f>
        <v>2497.2399999999998</v>
      </c>
      <c r="G119" s="113">
        <v>57.08</v>
      </c>
      <c r="H119" s="115">
        <f>J34</f>
        <v>2654.57</v>
      </c>
      <c r="I119" s="127">
        <v>1.0370639534883721</v>
      </c>
      <c r="J119" s="109">
        <v>1.0630015537153019</v>
      </c>
    </row>
    <row r="120" spans="2:10" ht="18.75" customHeight="1" x14ac:dyDescent="0.25">
      <c r="B120" s="178" t="s">
        <v>103</v>
      </c>
      <c r="C120" s="188"/>
      <c r="D120" s="130" t="s">
        <v>104</v>
      </c>
      <c r="E120" s="101">
        <v>55.04</v>
      </c>
      <c r="F120" s="140">
        <v>3239.83</v>
      </c>
      <c r="G120" s="113">
        <v>57.08</v>
      </c>
      <c r="H120" s="141">
        <v>3318.28</v>
      </c>
      <c r="I120" s="127">
        <f>G120/E120</f>
        <v>1.0370639534883721</v>
      </c>
      <c r="J120" s="109">
        <f>H120/F120</f>
        <v>1.024214233462867</v>
      </c>
    </row>
    <row r="121" spans="2:10" ht="18.75" customHeight="1" thickBot="1" x14ac:dyDescent="0.3">
      <c r="B121" s="220" t="s">
        <v>4</v>
      </c>
      <c r="C121" s="223"/>
      <c r="D121" s="99" t="s">
        <v>65</v>
      </c>
      <c r="E121" s="102">
        <v>22.45</v>
      </c>
      <c r="F121" s="96">
        <f>I36</f>
        <v>1821.6</v>
      </c>
      <c r="G121" s="95">
        <v>23.86</v>
      </c>
      <c r="H121" s="116">
        <f>J36</f>
        <v>1856.93</v>
      </c>
      <c r="I121" s="128">
        <v>1.0628062360801782</v>
      </c>
      <c r="J121" s="110">
        <v>1.01939503732982</v>
      </c>
    </row>
    <row r="122" spans="2:10" ht="20.25" customHeight="1" thickBot="1" x14ac:dyDescent="0.3">
      <c r="B122" s="235" t="s">
        <v>96</v>
      </c>
      <c r="C122" s="236"/>
      <c r="D122" s="236"/>
      <c r="E122" s="236"/>
      <c r="F122" s="236"/>
      <c r="G122" s="236"/>
      <c r="H122" s="236"/>
      <c r="I122" s="236"/>
      <c r="J122" s="237"/>
    </row>
    <row r="123" spans="2:10" ht="15.75" thickBot="1" x14ac:dyDescent="0.3">
      <c r="B123" s="171" t="s">
        <v>5</v>
      </c>
      <c r="C123" s="172"/>
      <c r="D123" s="180" t="s">
        <v>40</v>
      </c>
      <c r="E123" s="238">
        <v>2018</v>
      </c>
      <c r="F123" s="239"/>
      <c r="G123" s="239"/>
      <c r="H123" s="239"/>
      <c r="I123" s="239"/>
      <c r="J123" s="240"/>
    </row>
    <row r="124" spans="2:10" x14ac:dyDescent="0.25">
      <c r="B124" s="173"/>
      <c r="C124" s="169"/>
      <c r="D124" s="181"/>
      <c r="E124" s="167" t="str">
        <f>E102</f>
        <v>1 п/г</v>
      </c>
      <c r="F124" s="168"/>
      <c r="G124" s="169" t="str">
        <f>G102</f>
        <v>2 п/г</v>
      </c>
      <c r="H124" s="170"/>
      <c r="I124" s="171" t="s">
        <v>98</v>
      </c>
      <c r="J124" s="190"/>
    </row>
    <row r="125" spans="2:10" ht="29.25" thickBot="1" x14ac:dyDescent="0.3">
      <c r="B125" s="174"/>
      <c r="C125" s="175"/>
      <c r="D125" s="182"/>
      <c r="E125" s="91" t="str">
        <f>E103</f>
        <v>компонент вода</v>
      </c>
      <c r="F125" s="84" t="str">
        <f>F103</f>
        <v>компонент тепло</v>
      </c>
      <c r="G125" s="84" t="str">
        <f>G103</f>
        <v>компонент вода</v>
      </c>
      <c r="H125" s="85" t="str">
        <f>H103</f>
        <v>компонент тепло</v>
      </c>
      <c r="I125" s="103" t="s">
        <v>32</v>
      </c>
      <c r="J125" s="85" t="s">
        <v>33</v>
      </c>
    </row>
    <row r="126" spans="2:10" ht="18" customHeight="1" x14ac:dyDescent="0.25">
      <c r="B126" s="176" t="str">
        <f>B104</f>
        <v>г.Гороховец (до 17.10.2018)</v>
      </c>
      <c r="C126" s="177"/>
      <c r="D126" s="106" t="str">
        <f>D104</f>
        <v>от 18.12.2017 г. № 58/3</v>
      </c>
      <c r="E126" s="105">
        <f>E104*1.18</f>
        <v>54.374399999999994</v>
      </c>
      <c r="F126" s="10">
        <f>F104*1.18</f>
        <v>2638.6098000000002</v>
      </c>
      <c r="G126" s="10">
        <f>G104*1.18</f>
        <v>58.952799999999996</v>
      </c>
      <c r="H126" s="104">
        <f>H104*1.18</f>
        <v>2682.6709999999998</v>
      </c>
      <c r="I126" s="126">
        <v>1.0842013888888888</v>
      </c>
      <c r="J126" s="111">
        <v>1.0166986418378343</v>
      </c>
    </row>
    <row r="127" spans="2:10" ht="30" customHeight="1" x14ac:dyDescent="0.25">
      <c r="B127" s="272" t="str">
        <f>B105</f>
        <v>г.Гороховец (с 17.10.2018)</v>
      </c>
      <c r="C127" s="273"/>
      <c r="D127" s="155" t="str">
        <f>D105</f>
        <v>от 11.10.2018 г. № 39/5 (изм.в пост. от 18.12.2017 г. № 58/3)</v>
      </c>
      <c r="E127" s="105"/>
      <c r="F127" s="10"/>
      <c r="G127" s="10">
        <f>G105*1.18</f>
        <v>58.952799999999996</v>
      </c>
      <c r="H127" s="104">
        <f>H105*1.18</f>
        <v>2790.7471999999998</v>
      </c>
      <c r="I127" s="126">
        <f>I105</f>
        <v>1.0842013888888888</v>
      </c>
      <c r="J127" s="111">
        <f>J105</f>
        <v>1.0576581652959827</v>
      </c>
    </row>
    <row r="128" spans="2:10" ht="18" customHeight="1" x14ac:dyDescent="0.25">
      <c r="B128" s="178" t="str">
        <f t="shared" ref="B128:B141" si="35">B106</f>
        <v>г.Гусь-Хрустальный</v>
      </c>
      <c r="C128" s="179"/>
      <c r="D128" s="45" t="s">
        <v>77</v>
      </c>
      <c r="E128" s="105">
        <f t="shared" ref="E128:H132" si="36">E106*1.18</f>
        <v>20.3078</v>
      </c>
      <c r="F128" s="10">
        <f t="shared" si="36"/>
        <v>2956.8321999999998</v>
      </c>
      <c r="G128" s="10">
        <f t="shared" si="36"/>
        <v>22.962800000000001</v>
      </c>
      <c r="H128" s="104">
        <f t="shared" si="36"/>
        <v>3172.6777999999999</v>
      </c>
      <c r="I128" s="127">
        <v>1.1307379430563627</v>
      </c>
      <c r="J128" s="109">
        <v>1.0729989344677726</v>
      </c>
    </row>
    <row r="129" spans="2:10" ht="18" customHeight="1" x14ac:dyDescent="0.25">
      <c r="B129" s="178" t="str">
        <f t="shared" si="35"/>
        <v>г.Ковров</v>
      </c>
      <c r="C129" s="179"/>
      <c r="D129" s="45" t="str">
        <f>D107</f>
        <v>от 19.12.2017 г. № 59/90</v>
      </c>
      <c r="E129" s="105">
        <f t="shared" si="36"/>
        <v>19.269399999999997</v>
      </c>
      <c r="F129" s="10">
        <f t="shared" si="36"/>
        <v>2299.1001999999999</v>
      </c>
      <c r="G129" s="10">
        <f t="shared" si="36"/>
        <v>19.788599999999999</v>
      </c>
      <c r="H129" s="104">
        <f t="shared" si="36"/>
        <v>2431.4726000000001</v>
      </c>
      <c r="I129" s="127">
        <v>1.0269442743417025</v>
      </c>
      <c r="J129" s="109">
        <v>1.0575757420229011</v>
      </c>
    </row>
    <row r="130" spans="2:10" ht="18" customHeight="1" x14ac:dyDescent="0.25">
      <c r="B130" s="178" t="str">
        <f t="shared" si="35"/>
        <v>мкр.Красный Октябрь</v>
      </c>
      <c r="C130" s="179"/>
      <c r="D130" s="45" t="str">
        <f>D108</f>
        <v>от 18.12.2017 г. № 58/13</v>
      </c>
      <c r="E130" s="105">
        <f t="shared" si="36"/>
        <v>34.550399999999996</v>
      </c>
      <c r="F130" s="10">
        <f t="shared" si="36"/>
        <v>2120.1531999999997</v>
      </c>
      <c r="G130" s="10">
        <f t="shared" si="36"/>
        <v>35.753999999999998</v>
      </c>
      <c r="H130" s="104">
        <f t="shared" si="36"/>
        <v>2361.1918000000001</v>
      </c>
      <c r="I130" s="127">
        <v>1.0348360655737705</v>
      </c>
      <c r="J130" s="109">
        <v>1.1136892371739928</v>
      </c>
    </row>
    <row r="131" spans="2:10" ht="18" customHeight="1" x14ac:dyDescent="0.25">
      <c r="B131" s="178" t="str">
        <f t="shared" si="35"/>
        <v>г.Лакинск</v>
      </c>
      <c r="C131" s="179"/>
      <c r="D131" s="45" t="str">
        <f>D109</f>
        <v>от 18.12.2017 г. № 58/9</v>
      </c>
      <c r="E131" s="105">
        <f t="shared" si="36"/>
        <v>40.733600000000003</v>
      </c>
      <c r="F131" s="10">
        <f t="shared" si="36"/>
        <v>2322.6529999999998</v>
      </c>
      <c r="G131" s="10">
        <f t="shared" si="36"/>
        <v>41.996200000000002</v>
      </c>
      <c r="H131" s="104">
        <f t="shared" si="36"/>
        <v>2360.0708</v>
      </c>
      <c r="I131" s="127">
        <v>1.0309965237543453</v>
      </c>
      <c r="J131" s="109">
        <v>1.0161099397972921</v>
      </c>
    </row>
    <row r="132" spans="2:10" ht="18" customHeight="1" x14ac:dyDescent="0.25">
      <c r="B132" s="178" t="str">
        <f t="shared" si="35"/>
        <v>о.Муром</v>
      </c>
      <c r="C132" s="179"/>
      <c r="D132" s="45" t="str">
        <f>D110</f>
        <v>от 19.12.2017 г. № 59/91</v>
      </c>
      <c r="E132" s="105">
        <f t="shared" si="36"/>
        <v>23.529199999999999</v>
      </c>
      <c r="F132" s="10">
        <f t="shared" si="36"/>
        <v>2203.8624</v>
      </c>
      <c r="G132" s="10">
        <f t="shared" si="36"/>
        <v>24.414200000000001</v>
      </c>
      <c r="H132" s="104">
        <f t="shared" si="36"/>
        <v>2340.1995999999999</v>
      </c>
      <c r="I132" s="127">
        <v>1.0376128385155465</v>
      </c>
      <c r="J132" s="109">
        <v>1.0618628458836632</v>
      </c>
    </row>
    <row r="133" spans="2:10" ht="18" customHeight="1" x14ac:dyDescent="0.25">
      <c r="B133" s="178" t="str">
        <f t="shared" si="35"/>
        <v>Петушинский филиал, в т.ч.</v>
      </c>
      <c r="C133" s="179"/>
      <c r="D133" s="274" t="str">
        <f>D111</f>
        <v>от 18.12.2017 г. № 58/17</v>
      </c>
      <c r="E133" s="262"/>
      <c r="F133" s="263"/>
      <c r="G133" s="264"/>
      <c r="H133" s="265"/>
      <c r="I133" s="241"/>
      <c r="J133" s="242"/>
    </row>
    <row r="134" spans="2:10" ht="18" customHeight="1" x14ac:dyDescent="0.25">
      <c r="B134" s="186" t="str">
        <f t="shared" si="35"/>
        <v>г.Петушки</v>
      </c>
      <c r="C134" s="222"/>
      <c r="D134" s="275"/>
      <c r="E134" s="105">
        <f>E112*1.18</f>
        <v>38.951799999999999</v>
      </c>
      <c r="F134" s="163">
        <f>F112*1.18</f>
        <v>2483.7348000000002</v>
      </c>
      <c r="G134" s="10">
        <f>G112*1.18</f>
        <v>40.178999999999995</v>
      </c>
      <c r="H134" s="160">
        <f>H112*1.18</f>
        <v>2737.8006</v>
      </c>
      <c r="I134" s="127">
        <v>1.0315056043623145</v>
      </c>
      <c r="J134" s="250">
        <v>1.1022918388871468</v>
      </c>
    </row>
    <row r="135" spans="2:10" ht="18" customHeight="1" x14ac:dyDescent="0.25">
      <c r="B135" s="186" t="str">
        <f t="shared" si="35"/>
        <v>г.Покров</v>
      </c>
      <c r="C135" s="222"/>
      <c r="D135" s="275"/>
      <c r="E135" s="105">
        <f t="shared" ref="E135:E141" si="37">E113*1.18</f>
        <v>31.694799999999997</v>
      </c>
      <c r="F135" s="164"/>
      <c r="G135" s="10">
        <f t="shared" ref="G135:G141" si="38">G113*1.18</f>
        <v>34.5032</v>
      </c>
      <c r="H135" s="161"/>
      <c r="I135" s="127">
        <v>1.0886075949367089</v>
      </c>
      <c r="J135" s="250"/>
    </row>
    <row r="136" spans="2:10" ht="18" customHeight="1" x14ac:dyDescent="0.25">
      <c r="B136" s="186" t="str">
        <f t="shared" si="35"/>
        <v>Нагорное СП</v>
      </c>
      <c r="C136" s="222"/>
      <c r="D136" s="275"/>
      <c r="E136" s="105">
        <f t="shared" si="37"/>
        <v>38.951799999999999</v>
      </c>
      <c r="F136" s="164"/>
      <c r="G136" s="10">
        <f t="shared" si="38"/>
        <v>40.178999999999995</v>
      </c>
      <c r="H136" s="161"/>
      <c r="I136" s="127">
        <v>1.0315056043623145</v>
      </c>
      <c r="J136" s="250"/>
    </row>
    <row r="137" spans="2:10" ht="18" customHeight="1" x14ac:dyDescent="0.25">
      <c r="B137" s="186" t="str">
        <f t="shared" si="35"/>
        <v>Пекшинское СП</v>
      </c>
      <c r="C137" s="222"/>
      <c r="D137" s="275"/>
      <c r="E137" s="105">
        <f t="shared" si="37"/>
        <v>38.951799999999999</v>
      </c>
      <c r="F137" s="164"/>
      <c r="G137" s="10">
        <f t="shared" si="38"/>
        <v>40.178999999999995</v>
      </c>
      <c r="H137" s="161"/>
      <c r="I137" s="127">
        <v>1.0315056043623145</v>
      </c>
      <c r="J137" s="250"/>
    </row>
    <row r="138" spans="2:10" ht="18" customHeight="1" x14ac:dyDescent="0.25">
      <c r="B138" s="186" t="str">
        <f t="shared" si="35"/>
        <v>Петушинское СП</v>
      </c>
      <c r="C138" s="222"/>
      <c r="D138" s="276"/>
      <c r="E138" s="105">
        <f t="shared" si="37"/>
        <v>38.951799999999999</v>
      </c>
      <c r="F138" s="165"/>
      <c r="G138" s="10">
        <f t="shared" si="38"/>
        <v>40.178999999999995</v>
      </c>
      <c r="H138" s="162"/>
      <c r="I138" s="127">
        <v>1.0315056043623145</v>
      </c>
      <c r="J138" s="250"/>
    </row>
    <row r="139" spans="2:10" ht="18" customHeight="1" x14ac:dyDescent="0.25">
      <c r="B139" s="186" t="str">
        <f t="shared" si="35"/>
        <v>пос.Вольгинский (до 05.04.2018)</v>
      </c>
      <c r="C139" s="187"/>
      <c r="D139" s="45" t="str">
        <f>D117</f>
        <v>от 18.12.2017 г. № 58/15</v>
      </c>
      <c r="E139" s="105">
        <f t="shared" si="37"/>
        <v>21.794599999999999</v>
      </c>
      <c r="F139" s="10">
        <f>F117*1.18</f>
        <v>1916.4143999999999</v>
      </c>
      <c r="G139" s="138">
        <f t="shared" si="38"/>
        <v>0</v>
      </c>
      <c r="H139" s="139">
        <f>H117*1.18</f>
        <v>0</v>
      </c>
      <c r="I139" s="136" t="str">
        <f>I117</f>
        <v>-</v>
      </c>
      <c r="J139" s="137" t="str">
        <f>J117</f>
        <v>-</v>
      </c>
    </row>
    <row r="140" spans="2:10" ht="32.25" customHeight="1" x14ac:dyDescent="0.25">
      <c r="B140" s="186" t="str">
        <f t="shared" si="35"/>
        <v>пос.Вольгинский (с 05.04.2018)</v>
      </c>
      <c r="C140" s="187"/>
      <c r="D140" s="133" t="str">
        <f>D118</f>
        <v>от 05.04.2018 г. № 10/1 (изм.в пост. от 18.12.2017 г. №58/15)</v>
      </c>
      <c r="E140" s="105">
        <f t="shared" si="37"/>
        <v>18.7974</v>
      </c>
      <c r="F140" s="10">
        <f>F118*1.18</f>
        <v>1916.4143999999999</v>
      </c>
      <c r="G140" s="10">
        <f t="shared" si="38"/>
        <v>19.446400000000001</v>
      </c>
      <c r="H140" s="104">
        <f>H118*1.18</f>
        <v>2100.5888</v>
      </c>
      <c r="I140" s="127">
        <f>G140/E140</f>
        <v>1.0345260514752042</v>
      </c>
      <c r="J140" s="109">
        <f>H140/F140</f>
        <v>1.0961036402147679</v>
      </c>
    </row>
    <row r="141" spans="2:10" ht="18" customHeight="1" x14ac:dyDescent="0.25">
      <c r="B141" s="178" t="str">
        <f t="shared" si="35"/>
        <v>Селивановский филиал</v>
      </c>
      <c r="C141" s="179"/>
      <c r="D141" s="45" t="str">
        <f>D119</f>
        <v>от 18.12.2017 г. № 58/6</v>
      </c>
      <c r="E141" s="105">
        <f t="shared" si="37"/>
        <v>64.947199999999995</v>
      </c>
      <c r="F141" s="10">
        <f>F119*1.18</f>
        <v>2946.7431999999994</v>
      </c>
      <c r="G141" s="10">
        <f t="shared" si="38"/>
        <v>67.354399999999998</v>
      </c>
      <c r="H141" s="104">
        <f>H119*1.18</f>
        <v>3132.3926000000001</v>
      </c>
      <c r="I141" s="127">
        <v>1.0370639534883721</v>
      </c>
      <c r="J141" s="109">
        <v>1.0630015537153019</v>
      </c>
    </row>
    <row r="142" spans="2:10" ht="18" customHeight="1" thickBot="1" x14ac:dyDescent="0.3">
      <c r="B142" s="220" t="str">
        <f t="shared" ref="B142" si="39">B121</f>
        <v>пос.Содышка</v>
      </c>
      <c r="C142" s="221"/>
      <c r="D142" s="107" t="str">
        <f t="shared" ref="D142" si="40">D121</f>
        <v>от 19.12.2017 г. № 59/94</v>
      </c>
      <c r="E142" s="94">
        <f t="shared" ref="E142" si="41">E121*1.18</f>
        <v>26.490999999999996</v>
      </c>
      <c r="F142" s="89">
        <f>F121*1.18</f>
        <v>2149.4879999999998</v>
      </c>
      <c r="G142" s="89">
        <f t="shared" ref="G142" si="42">G121*1.18</f>
        <v>28.154799999999998</v>
      </c>
      <c r="H142" s="90">
        <f>H121*1.18</f>
        <v>2191.1774</v>
      </c>
      <c r="I142" s="128">
        <v>1.0628062360801782</v>
      </c>
      <c r="J142" s="110">
        <v>1.01939503732982</v>
      </c>
    </row>
  </sheetData>
  <mergeCells count="173">
    <mergeCell ref="B105:C105"/>
    <mergeCell ref="B127:C127"/>
    <mergeCell ref="B101:C103"/>
    <mergeCell ref="I124:J124"/>
    <mergeCell ref="I133:J133"/>
    <mergeCell ref="J134:J138"/>
    <mergeCell ref="E123:J123"/>
    <mergeCell ref="B122:J122"/>
    <mergeCell ref="E56:G56"/>
    <mergeCell ref="B55:G55"/>
    <mergeCell ref="B70:C70"/>
    <mergeCell ref="B71:C71"/>
    <mergeCell ref="B72:C72"/>
    <mergeCell ref="B73:C73"/>
    <mergeCell ref="B56:C57"/>
    <mergeCell ref="D56:D57"/>
    <mergeCell ref="E133:F133"/>
    <mergeCell ref="G133:H133"/>
    <mergeCell ref="E111:F111"/>
    <mergeCell ref="G111:H111"/>
    <mergeCell ref="E89:J89"/>
    <mergeCell ref="B87:J87"/>
    <mergeCell ref="B88:J88"/>
    <mergeCell ref="B93:J93"/>
    <mergeCell ref="E94:J94"/>
    <mergeCell ref="I95:J95"/>
    <mergeCell ref="B64:C64"/>
    <mergeCell ref="B65:C65"/>
    <mergeCell ref="B66:C66"/>
    <mergeCell ref="B67:C67"/>
    <mergeCell ref="B68:C68"/>
    <mergeCell ref="B69:C69"/>
    <mergeCell ref="G95:H95"/>
    <mergeCell ref="B94:C96"/>
    <mergeCell ref="B97:C97"/>
    <mergeCell ref="E90:F90"/>
    <mergeCell ref="G90:H90"/>
    <mergeCell ref="B3:Q3"/>
    <mergeCell ref="B2:Q2"/>
    <mergeCell ref="B4:Q4"/>
    <mergeCell ref="B18:Q18"/>
    <mergeCell ref="D38:D39"/>
    <mergeCell ref="B141:C141"/>
    <mergeCell ref="B117:C117"/>
    <mergeCell ref="B119:C119"/>
    <mergeCell ref="B121:C121"/>
    <mergeCell ref="B92:C92"/>
    <mergeCell ref="I7:K7"/>
    <mergeCell ref="I20:K20"/>
    <mergeCell ref="B38:B39"/>
    <mergeCell ref="L38:M38"/>
    <mergeCell ref="P81:Q81"/>
    <mergeCell ref="E95:F95"/>
    <mergeCell ref="D94:D96"/>
    <mergeCell ref="I38:K38"/>
    <mergeCell ref="I76:K76"/>
    <mergeCell ref="I81:K81"/>
    <mergeCell ref="I90:J90"/>
    <mergeCell ref="I102:J102"/>
    <mergeCell ref="B99:J99"/>
    <mergeCell ref="B100:J100"/>
    <mergeCell ref="B142:C142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40:C140"/>
    <mergeCell ref="B1:Q1"/>
    <mergeCell ref="D7:D8"/>
    <mergeCell ref="D20:D21"/>
    <mergeCell ref="D76:D77"/>
    <mergeCell ref="D81:D82"/>
    <mergeCell ref="D101:D103"/>
    <mergeCell ref="D89:D91"/>
    <mergeCell ref="D12:D15"/>
    <mergeCell ref="D111:D116"/>
    <mergeCell ref="B110:C110"/>
    <mergeCell ref="B111:C111"/>
    <mergeCell ref="B112:C112"/>
    <mergeCell ref="B113:C113"/>
    <mergeCell ref="B114:C114"/>
    <mergeCell ref="B115:C115"/>
    <mergeCell ref="B116:C116"/>
    <mergeCell ref="B104:C104"/>
    <mergeCell ref="B106:C106"/>
    <mergeCell ref="B107:C107"/>
    <mergeCell ref="B108:C108"/>
    <mergeCell ref="B109:C109"/>
    <mergeCell ref="G38:H38"/>
    <mergeCell ref="B89:C91"/>
    <mergeCell ref="N38:O38"/>
    <mergeCell ref="L81:M81"/>
    <mergeCell ref="N81:O81"/>
    <mergeCell ref="P76:Q76"/>
    <mergeCell ref="C7:C8"/>
    <mergeCell ref="E7:F7"/>
    <mergeCell ref="C20:C21"/>
    <mergeCell ref="C76:C77"/>
    <mergeCell ref="E20:F20"/>
    <mergeCell ref="G20:H20"/>
    <mergeCell ref="E76:F76"/>
    <mergeCell ref="G76:H76"/>
    <mergeCell ref="C38:C39"/>
    <mergeCell ref="E38:F38"/>
    <mergeCell ref="P7:Q7"/>
    <mergeCell ref="P20:Q20"/>
    <mergeCell ref="L20:M20"/>
    <mergeCell ref="N20:O20"/>
    <mergeCell ref="P38:Q38"/>
    <mergeCell ref="B80:Q80"/>
    <mergeCell ref="B7:B8"/>
    <mergeCell ref="L7:M7"/>
    <mergeCell ref="B61:C61"/>
    <mergeCell ref="B62:C62"/>
    <mergeCell ref="B63:C63"/>
    <mergeCell ref="B24:B25"/>
    <mergeCell ref="C24:C25"/>
    <mergeCell ref="G24:G25"/>
    <mergeCell ref="H24:H25"/>
    <mergeCell ref="I24:I25"/>
    <mergeCell ref="B41:B42"/>
    <mergeCell ref="C41:C42"/>
    <mergeCell ref="G41:G42"/>
    <mergeCell ref="B6:Q6"/>
    <mergeCell ref="B19:Q19"/>
    <mergeCell ref="B20:B21"/>
    <mergeCell ref="B123:C125"/>
    <mergeCell ref="B126:C126"/>
    <mergeCell ref="B128:C128"/>
    <mergeCell ref="B129:C129"/>
    <mergeCell ref="D123:D125"/>
    <mergeCell ref="D133:D138"/>
    <mergeCell ref="B118:C118"/>
    <mergeCell ref="B120:C120"/>
    <mergeCell ref="N7:O7"/>
    <mergeCell ref="L76:M76"/>
    <mergeCell ref="N76:O76"/>
    <mergeCell ref="B76:B77"/>
    <mergeCell ref="B81:B82"/>
    <mergeCell ref="G7:H7"/>
    <mergeCell ref="C12:C15"/>
    <mergeCell ref="C81:C82"/>
    <mergeCell ref="E81:F81"/>
    <mergeCell ref="G81:H81"/>
    <mergeCell ref="B75:Q75"/>
    <mergeCell ref="B37:Q37"/>
    <mergeCell ref="B58:C58"/>
    <mergeCell ref="B59:C59"/>
    <mergeCell ref="B60:C60"/>
    <mergeCell ref="E12:Q12"/>
    <mergeCell ref="H41:H42"/>
    <mergeCell ref="I41:I42"/>
    <mergeCell ref="E24:E25"/>
    <mergeCell ref="F24:F25"/>
    <mergeCell ref="E41:E42"/>
    <mergeCell ref="F41:F42"/>
    <mergeCell ref="H134:H138"/>
    <mergeCell ref="F134:F138"/>
    <mergeCell ref="F112:F116"/>
    <mergeCell ref="H112:H116"/>
    <mergeCell ref="E124:F124"/>
    <mergeCell ref="G124:H124"/>
    <mergeCell ref="E101:J101"/>
    <mergeCell ref="I111:J111"/>
    <mergeCell ref="E102:F102"/>
    <mergeCell ref="G102:H102"/>
    <mergeCell ref="J112:J116"/>
  </mergeCells>
  <pageMargins left="0.31496062992125984" right="0.31496062992125984" top="0.31496062992125984" bottom="0.31496062992125984" header="0.31496062992125984" footer="0.31496062992125984"/>
  <pageSetup paperSize="9" scale="44" fitToHeight="0" orientation="portrait" r:id="rId1"/>
  <rowBreaks count="1" manualBreakCount="1"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138"/>
  <sheetViews>
    <sheetView view="pageBreakPreview" topLeftCell="A28" zoomScale="85" zoomScaleNormal="85" zoomScaleSheetLayoutView="85" workbookViewId="0">
      <selection activeCell="E88" sqref="E88:F88"/>
    </sheetView>
  </sheetViews>
  <sheetFormatPr defaultRowHeight="15" x14ac:dyDescent="0.25"/>
  <cols>
    <col min="1" max="1" width="9.140625" style="2"/>
    <col min="2" max="2" width="28.7109375" style="2" customWidth="1"/>
    <col min="3" max="3" width="16.140625" style="3" customWidth="1"/>
    <col min="4" max="4" width="26.42578125" style="3" customWidth="1"/>
    <col min="5" max="17" width="10.85546875" style="2" customWidth="1"/>
    <col min="18" max="18" width="10" style="2" customWidth="1"/>
    <col min="19" max="19" width="28.28515625" style="2" customWidth="1"/>
    <col min="20" max="21" width="16.42578125" style="3" customWidth="1"/>
    <col min="22" max="25" width="13.28515625" style="2" customWidth="1"/>
    <col min="26" max="29" width="12.140625" style="2" customWidth="1"/>
    <col min="30" max="31" width="9.5703125" style="2" bestFit="1" customWidth="1"/>
    <col min="32" max="16384" width="9.140625" style="2"/>
  </cols>
  <sheetData>
    <row r="1" spans="2:33" ht="18.75" x14ac:dyDescent="0.25">
      <c r="B1" s="215" t="s">
        <v>73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2:33" ht="18.75" x14ac:dyDescent="0.25">
      <c r="B2" s="215" t="s">
        <v>74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2:33" ht="18.75" x14ac:dyDescent="0.25">
      <c r="B3" s="215" t="s">
        <v>72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2:33" ht="18.75" x14ac:dyDescent="0.25">
      <c r="B4" s="215" t="s">
        <v>75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</row>
    <row r="5" spans="2:33" ht="15" customHeight="1" thickBot="1" x14ac:dyDescent="0.3">
      <c r="P5" s="6"/>
      <c r="Q5" s="6"/>
    </row>
    <row r="6" spans="2:33" s="1" customFormat="1" ht="24.75" customHeight="1" thickBot="1" x14ac:dyDescent="0.3">
      <c r="B6" s="196" t="s">
        <v>69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8"/>
      <c r="S6" s="2"/>
      <c r="T6" s="3"/>
      <c r="U6" s="3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2:33" ht="19.5" customHeight="1" x14ac:dyDescent="0.25">
      <c r="B7" s="211" t="s">
        <v>5</v>
      </c>
      <c r="C7" s="213" t="s">
        <v>36</v>
      </c>
      <c r="D7" s="180" t="s">
        <v>40</v>
      </c>
      <c r="E7" s="189">
        <v>2016</v>
      </c>
      <c r="F7" s="172"/>
      <c r="G7" s="171">
        <v>2017</v>
      </c>
      <c r="H7" s="190"/>
      <c r="I7" s="191">
        <v>2018</v>
      </c>
      <c r="J7" s="226"/>
      <c r="K7" s="227"/>
      <c r="L7" s="171">
        <v>2019</v>
      </c>
      <c r="M7" s="190"/>
      <c r="N7" s="189">
        <v>2020</v>
      </c>
      <c r="O7" s="172"/>
      <c r="P7" s="171">
        <v>2021</v>
      </c>
      <c r="Q7" s="190"/>
    </row>
    <row r="8" spans="2:33" s="1" customFormat="1" ht="19.5" customHeight="1" thickBot="1" x14ac:dyDescent="0.3">
      <c r="B8" s="212"/>
      <c r="C8" s="214"/>
      <c r="D8" s="182"/>
      <c r="E8" s="24" t="s">
        <v>0</v>
      </c>
      <c r="F8" s="145" t="s">
        <v>1</v>
      </c>
      <c r="G8" s="144" t="s">
        <v>0</v>
      </c>
      <c r="H8" s="151" t="s">
        <v>1</v>
      </c>
      <c r="I8" s="24" t="s">
        <v>0</v>
      </c>
      <c r="J8" s="145" t="s">
        <v>1</v>
      </c>
      <c r="K8" s="108" t="s">
        <v>97</v>
      </c>
      <c r="L8" s="144" t="s">
        <v>0</v>
      </c>
      <c r="M8" s="151" t="s">
        <v>1</v>
      </c>
      <c r="N8" s="24" t="s">
        <v>0</v>
      </c>
      <c r="O8" s="145" t="s">
        <v>1</v>
      </c>
      <c r="P8" s="144" t="s">
        <v>0</v>
      </c>
      <c r="Q8" s="151" t="s">
        <v>1</v>
      </c>
      <c r="S8" s="2"/>
      <c r="T8" s="3"/>
      <c r="U8" s="3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2:33" ht="19.5" customHeight="1" x14ac:dyDescent="0.25">
      <c r="B9" s="18" t="s">
        <v>25</v>
      </c>
      <c r="C9" s="149" t="s">
        <v>37</v>
      </c>
      <c r="D9" s="146"/>
      <c r="E9" s="25"/>
      <c r="F9" s="118"/>
      <c r="G9" s="121">
        <v>1360.5</v>
      </c>
      <c r="H9" s="117">
        <v>3412.11</v>
      </c>
      <c r="I9" s="25">
        <v>3412.11</v>
      </c>
      <c r="J9" s="118">
        <v>3520.83</v>
      </c>
      <c r="K9" s="111">
        <f>J9/I9</f>
        <v>1.0318629821430141</v>
      </c>
      <c r="L9" s="121">
        <f>J9</f>
        <v>3520.83</v>
      </c>
      <c r="M9" s="117"/>
      <c r="N9" s="25">
        <f>M9</f>
        <v>0</v>
      </c>
      <c r="O9" s="118"/>
      <c r="P9" s="121">
        <f>O9</f>
        <v>0</v>
      </c>
      <c r="Q9" s="117"/>
    </row>
    <row r="10" spans="2:33" ht="19.5" customHeight="1" x14ac:dyDescent="0.25">
      <c r="B10" s="12" t="s">
        <v>24</v>
      </c>
      <c r="C10" s="22" t="s">
        <v>37</v>
      </c>
      <c r="D10" s="29"/>
      <c r="E10" s="26"/>
      <c r="F10" s="119"/>
      <c r="G10" s="122">
        <v>1360.5</v>
      </c>
      <c r="H10" s="115">
        <v>2150.4699999999998</v>
      </c>
      <c r="I10" s="26">
        <v>2150.4699999999998</v>
      </c>
      <c r="J10" s="119">
        <v>2212.9899999999998</v>
      </c>
      <c r="K10" s="109">
        <f t="shared" ref="K10:K16" si="0">J10/I10</f>
        <v>1.0290727143368659</v>
      </c>
      <c r="L10" s="122">
        <f t="shared" ref="L10:L16" si="1">J10</f>
        <v>2212.9899999999998</v>
      </c>
      <c r="M10" s="115"/>
      <c r="N10" s="26">
        <f t="shared" ref="N10:N16" si="2">M10</f>
        <v>0</v>
      </c>
      <c r="O10" s="119"/>
      <c r="P10" s="122">
        <f>O10</f>
        <v>0</v>
      </c>
      <c r="Q10" s="115"/>
    </row>
    <row r="11" spans="2:33" ht="30" x14ac:dyDescent="0.25">
      <c r="B11" s="142" t="s">
        <v>107</v>
      </c>
      <c r="C11" s="22" t="s">
        <v>105</v>
      </c>
      <c r="D11" s="29"/>
      <c r="E11" s="48"/>
      <c r="F11" s="43"/>
      <c r="G11" s="26"/>
      <c r="H11" s="119"/>
      <c r="I11" s="122">
        <v>1349.18</v>
      </c>
      <c r="J11" s="119">
        <v>1397.28</v>
      </c>
      <c r="K11" s="109">
        <f>J11/I11</f>
        <v>1.0356512844839088</v>
      </c>
      <c r="L11" s="26">
        <f>J11</f>
        <v>1397.28</v>
      </c>
      <c r="M11" s="119"/>
      <c r="N11" s="122">
        <f>M11</f>
        <v>0</v>
      </c>
      <c r="O11" s="115"/>
      <c r="P11" s="26">
        <f>O11</f>
        <v>0</v>
      </c>
      <c r="Q11" s="115"/>
      <c r="T11" s="2"/>
      <c r="U11" s="2"/>
    </row>
    <row r="12" spans="2:33" ht="19.5" customHeight="1" x14ac:dyDescent="0.25">
      <c r="B12" s="12" t="s">
        <v>11</v>
      </c>
      <c r="C12" s="193" t="s">
        <v>38</v>
      </c>
      <c r="D12" s="183"/>
      <c r="E12" s="206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8"/>
    </row>
    <row r="13" spans="2:33" ht="19.5" customHeight="1" x14ac:dyDescent="0.25">
      <c r="B13" s="13" t="s">
        <v>12</v>
      </c>
      <c r="C13" s="194"/>
      <c r="D13" s="184"/>
      <c r="E13" s="26">
        <v>1381.63</v>
      </c>
      <c r="F13" s="119">
        <v>1497.89</v>
      </c>
      <c r="G13" s="122">
        <f>F13</f>
        <v>1497.89</v>
      </c>
      <c r="H13" s="115">
        <v>1572.03</v>
      </c>
      <c r="I13" s="26">
        <v>1572.03</v>
      </c>
      <c r="J13" s="119">
        <v>1604.48</v>
      </c>
      <c r="K13" s="152">
        <f t="shared" si="0"/>
        <v>1.0206420997054764</v>
      </c>
      <c r="L13" s="40">
        <f>J13</f>
        <v>1604.48</v>
      </c>
      <c r="M13" s="16"/>
      <c r="N13" s="39"/>
      <c r="O13" s="41"/>
      <c r="P13" s="40"/>
      <c r="Q13" s="16"/>
    </row>
    <row r="14" spans="2:33" ht="19.5" customHeight="1" x14ac:dyDescent="0.25">
      <c r="B14" s="13" t="s">
        <v>8</v>
      </c>
      <c r="C14" s="194"/>
      <c r="D14" s="184"/>
      <c r="E14" s="26">
        <v>1223.78</v>
      </c>
      <c r="F14" s="119">
        <v>1262.8409999999999</v>
      </c>
      <c r="G14" s="122">
        <f>F14</f>
        <v>1262.8409999999999</v>
      </c>
      <c r="H14" s="115">
        <v>1289.74</v>
      </c>
      <c r="I14" s="26">
        <v>1289.74</v>
      </c>
      <c r="J14" s="119">
        <v>1344.97</v>
      </c>
      <c r="K14" s="152">
        <f t="shared" si="0"/>
        <v>1.0428225843968553</v>
      </c>
      <c r="L14" s="40">
        <f>J14</f>
        <v>1344.97</v>
      </c>
      <c r="M14" s="16"/>
      <c r="N14" s="39"/>
      <c r="O14" s="41"/>
      <c r="P14" s="40"/>
      <c r="Q14" s="16"/>
    </row>
    <row r="15" spans="2:33" ht="19.5" customHeight="1" x14ac:dyDescent="0.25">
      <c r="B15" s="13" t="s">
        <v>9</v>
      </c>
      <c r="C15" s="195"/>
      <c r="D15" s="185"/>
      <c r="E15" s="26">
        <v>1232.98</v>
      </c>
      <c r="F15" s="119">
        <v>1348.04</v>
      </c>
      <c r="G15" s="122">
        <f>F15</f>
        <v>1348.04</v>
      </c>
      <c r="H15" s="115">
        <v>1375.99</v>
      </c>
      <c r="I15" s="26">
        <v>1375.99</v>
      </c>
      <c r="J15" s="119">
        <v>1470.38</v>
      </c>
      <c r="K15" s="152">
        <f t="shared" si="0"/>
        <v>1.0685978822520512</v>
      </c>
      <c r="L15" s="40">
        <f>J15</f>
        <v>1470.38</v>
      </c>
      <c r="M15" s="16"/>
      <c r="N15" s="39"/>
      <c r="O15" s="41"/>
      <c r="P15" s="40"/>
      <c r="Q15" s="16"/>
    </row>
    <row r="16" spans="2:33" ht="19.5" customHeight="1" thickBot="1" x14ac:dyDescent="0.3">
      <c r="B16" s="14" t="s">
        <v>14</v>
      </c>
      <c r="C16" s="23" t="s">
        <v>37</v>
      </c>
      <c r="D16" s="30"/>
      <c r="E16" s="27"/>
      <c r="F16" s="120"/>
      <c r="G16" s="123">
        <v>1360.5</v>
      </c>
      <c r="H16" s="116">
        <v>1309.8699999999999</v>
      </c>
      <c r="I16" s="27">
        <v>1309.8699999999999</v>
      </c>
      <c r="J16" s="120">
        <v>1382.89</v>
      </c>
      <c r="K16" s="110">
        <f t="shared" si="0"/>
        <v>1.0557459900600825</v>
      </c>
      <c r="L16" s="123">
        <f t="shared" si="1"/>
        <v>1382.89</v>
      </c>
      <c r="M16" s="116"/>
      <c r="N16" s="27">
        <f t="shared" si="2"/>
        <v>0</v>
      </c>
      <c r="O16" s="120"/>
      <c r="P16" s="123">
        <f>O16</f>
        <v>0</v>
      </c>
      <c r="Q16" s="116"/>
      <c r="S16" s="1"/>
      <c r="T16" s="5"/>
      <c r="U16" s="5"/>
      <c r="V16" s="1"/>
      <c r="W16" s="1"/>
      <c r="X16" s="1"/>
      <c r="Y16" s="1"/>
      <c r="AG16" s="6"/>
    </row>
    <row r="17" spans="2:33" ht="28.5" customHeight="1" thickBot="1" x14ac:dyDescent="0.25">
      <c r="C17" s="2"/>
      <c r="D17" s="2"/>
      <c r="Q17" s="4"/>
      <c r="S17" s="1"/>
      <c r="T17" s="5"/>
      <c r="U17" s="5"/>
      <c r="V17" s="1"/>
      <c r="W17" s="1"/>
      <c r="X17" s="1"/>
      <c r="Y17" s="1"/>
      <c r="AG17" s="6"/>
    </row>
    <row r="18" spans="2:33" ht="21.75" customHeight="1" thickBot="1" x14ac:dyDescent="0.3">
      <c r="B18" s="196" t="s">
        <v>68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8"/>
      <c r="S18" s="1"/>
      <c r="T18" s="5"/>
      <c r="U18" s="5"/>
      <c r="V18" s="1"/>
      <c r="W18" s="1"/>
      <c r="X18" s="1"/>
      <c r="Y18" s="1"/>
      <c r="AG18" s="6"/>
    </row>
    <row r="19" spans="2:33" s="1" customFormat="1" ht="23.25" customHeight="1" thickBot="1" x14ac:dyDescent="0.3">
      <c r="B19" s="199" t="s">
        <v>67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1"/>
    </row>
    <row r="20" spans="2:33" ht="18.75" customHeight="1" x14ac:dyDescent="0.25">
      <c r="B20" s="211" t="s">
        <v>5</v>
      </c>
      <c r="C20" s="213" t="s">
        <v>36</v>
      </c>
      <c r="D20" s="180" t="s">
        <v>40</v>
      </c>
      <c r="E20" s="171">
        <v>2016</v>
      </c>
      <c r="F20" s="190"/>
      <c r="G20" s="189">
        <v>2017</v>
      </c>
      <c r="H20" s="172"/>
      <c r="I20" s="191">
        <v>2018</v>
      </c>
      <c r="J20" s="226"/>
      <c r="K20" s="227"/>
      <c r="L20" s="189">
        <v>2019</v>
      </c>
      <c r="M20" s="172"/>
      <c r="N20" s="171">
        <v>2020</v>
      </c>
      <c r="O20" s="190"/>
      <c r="P20" s="189">
        <v>2021</v>
      </c>
      <c r="Q20" s="190"/>
    </row>
    <row r="21" spans="2:33" s="1" customFormat="1" ht="18.75" customHeight="1" thickBot="1" x14ac:dyDescent="0.3">
      <c r="B21" s="212"/>
      <c r="C21" s="214"/>
      <c r="D21" s="182"/>
      <c r="E21" s="144" t="s">
        <v>0</v>
      </c>
      <c r="F21" s="151" t="s">
        <v>1</v>
      </c>
      <c r="G21" s="24" t="s">
        <v>0</v>
      </c>
      <c r="H21" s="145" t="s">
        <v>1</v>
      </c>
      <c r="I21" s="144" t="s">
        <v>0</v>
      </c>
      <c r="J21" s="145" t="s">
        <v>1</v>
      </c>
      <c r="K21" s="108" t="s">
        <v>97</v>
      </c>
      <c r="L21" s="24" t="s">
        <v>0</v>
      </c>
      <c r="M21" s="145" t="s">
        <v>1</v>
      </c>
      <c r="N21" s="144" t="s">
        <v>0</v>
      </c>
      <c r="O21" s="151" t="s">
        <v>1</v>
      </c>
      <c r="P21" s="24" t="s">
        <v>0</v>
      </c>
      <c r="Q21" s="151" t="s">
        <v>1</v>
      </c>
    </row>
    <row r="22" spans="2:33" ht="18.75" customHeight="1" x14ac:dyDescent="0.25">
      <c r="B22" s="18" t="s">
        <v>23</v>
      </c>
      <c r="C22" s="149" t="s">
        <v>37</v>
      </c>
      <c r="D22" s="146"/>
      <c r="E22" s="52"/>
      <c r="F22" s="53"/>
      <c r="G22" s="25">
        <v>1360.5</v>
      </c>
      <c r="H22" s="118">
        <v>3340</v>
      </c>
      <c r="I22" s="121">
        <v>3340</v>
      </c>
      <c r="J22" s="118">
        <v>3454.15</v>
      </c>
      <c r="K22" s="111">
        <f>J22/I22</f>
        <v>1.0341766467065869</v>
      </c>
      <c r="L22" s="25">
        <f t="shared" ref="L22:L35" si="3">J22</f>
        <v>3454.15</v>
      </c>
      <c r="M22" s="118"/>
      <c r="N22" s="121">
        <f t="shared" ref="N22:N35" si="4">M22</f>
        <v>0</v>
      </c>
      <c r="O22" s="117"/>
      <c r="P22" s="25">
        <f t="shared" ref="P22:P24" si="5">O22</f>
        <v>0</v>
      </c>
      <c r="Q22" s="117"/>
    </row>
    <row r="23" spans="2:33" ht="18.75" customHeight="1" x14ac:dyDescent="0.25">
      <c r="B23" s="44" t="s">
        <v>22</v>
      </c>
      <c r="C23" s="22" t="s">
        <v>37</v>
      </c>
      <c r="D23" s="29"/>
      <c r="E23" s="48"/>
      <c r="F23" s="43"/>
      <c r="G23" s="26">
        <v>1360.5</v>
      </c>
      <c r="H23" s="119">
        <v>1446.21</v>
      </c>
      <c r="I23" s="122">
        <v>1446.21</v>
      </c>
      <c r="J23" s="119">
        <v>1537.32</v>
      </c>
      <c r="K23" s="109">
        <f t="shared" ref="K23:K35" si="6">J23/I23</f>
        <v>1.0629991495011097</v>
      </c>
      <c r="L23" s="26">
        <f t="shared" si="3"/>
        <v>1537.32</v>
      </c>
      <c r="M23" s="119"/>
      <c r="N23" s="122">
        <f t="shared" si="4"/>
        <v>0</v>
      </c>
      <c r="O23" s="115"/>
      <c r="P23" s="26">
        <f t="shared" si="5"/>
        <v>0</v>
      </c>
      <c r="Q23" s="115"/>
      <c r="T23" s="2"/>
      <c r="U23" s="2"/>
    </row>
    <row r="24" spans="2:33" ht="18.75" customHeight="1" x14ac:dyDescent="0.25">
      <c r="B24" s="45" t="s">
        <v>6</v>
      </c>
      <c r="C24" s="22" t="s">
        <v>37</v>
      </c>
      <c r="D24" s="29"/>
      <c r="E24" s="48"/>
      <c r="F24" s="43"/>
      <c r="G24" s="26">
        <v>2106.96</v>
      </c>
      <c r="H24" s="119">
        <v>2236.11</v>
      </c>
      <c r="I24" s="122">
        <v>2236.11</v>
      </c>
      <c r="J24" s="119">
        <v>2273.4499999999998</v>
      </c>
      <c r="K24" s="109">
        <f t="shared" si="6"/>
        <v>1.0166986418378343</v>
      </c>
      <c r="L24" s="26">
        <f>J24</f>
        <v>2273.4499999999998</v>
      </c>
      <c r="M24" s="119"/>
      <c r="N24" s="122">
        <f>M24</f>
        <v>0</v>
      </c>
      <c r="O24" s="115"/>
      <c r="P24" s="26">
        <f t="shared" si="5"/>
        <v>0</v>
      </c>
      <c r="Q24" s="115"/>
      <c r="T24" s="2"/>
      <c r="U24" s="2"/>
    </row>
    <row r="25" spans="2:33" ht="18.75" customHeight="1" x14ac:dyDescent="0.25">
      <c r="B25" s="12" t="s">
        <v>10</v>
      </c>
      <c r="C25" s="22" t="s">
        <v>38</v>
      </c>
      <c r="D25" s="29"/>
      <c r="E25" s="122">
        <v>2359.5</v>
      </c>
      <c r="F25" s="115">
        <v>2359.5</v>
      </c>
      <c r="G25" s="26">
        <f>F25</f>
        <v>2359.5</v>
      </c>
      <c r="H25" s="119">
        <v>2505.79</v>
      </c>
      <c r="I25" s="122">
        <v>2505.79</v>
      </c>
      <c r="J25" s="119">
        <v>2688.71</v>
      </c>
      <c r="K25" s="109">
        <f t="shared" si="6"/>
        <v>1.0729989344677726</v>
      </c>
      <c r="L25" s="39">
        <f>J25</f>
        <v>2688.71</v>
      </c>
      <c r="M25" s="51"/>
      <c r="N25" s="48"/>
      <c r="O25" s="43"/>
      <c r="P25" s="47"/>
      <c r="Q25" s="43"/>
      <c r="T25" s="2"/>
      <c r="U25" s="2"/>
    </row>
    <row r="26" spans="2:33" ht="18.75" customHeight="1" x14ac:dyDescent="0.25">
      <c r="B26" s="44" t="s">
        <v>14</v>
      </c>
      <c r="C26" s="22" t="s">
        <v>37</v>
      </c>
      <c r="D26" s="29"/>
      <c r="E26" s="48"/>
      <c r="F26" s="43"/>
      <c r="G26" s="26">
        <v>1880.55</v>
      </c>
      <c r="H26" s="119">
        <v>1948.39</v>
      </c>
      <c r="I26" s="122">
        <v>1948.39</v>
      </c>
      <c r="J26" s="119">
        <v>2060.5700000000002</v>
      </c>
      <c r="K26" s="109">
        <f t="shared" si="6"/>
        <v>1.0575757420229011</v>
      </c>
      <c r="L26" s="26">
        <f t="shared" si="3"/>
        <v>2060.5700000000002</v>
      </c>
      <c r="M26" s="119"/>
      <c r="N26" s="122">
        <f t="shared" si="4"/>
        <v>0</v>
      </c>
      <c r="O26" s="115"/>
      <c r="P26" s="26">
        <f>O26</f>
        <v>0</v>
      </c>
      <c r="Q26" s="115"/>
      <c r="T26" s="2"/>
      <c r="U26" s="2"/>
    </row>
    <row r="27" spans="2:33" ht="18.75" customHeight="1" x14ac:dyDescent="0.25">
      <c r="B27" s="12" t="s">
        <v>13</v>
      </c>
      <c r="C27" s="22" t="s">
        <v>38</v>
      </c>
      <c r="D27" s="29"/>
      <c r="E27" s="122">
        <v>2812.62</v>
      </c>
      <c r="F27" s="115">
        <v>2966.83</v>
      </c>
      <c r="G27" s="26">
        <f>F27</f>
        <v>2966.83</v>
      </c>
      <c r="H27" s="119">
        <v>2966.83</v>
      </c>
      <c r="I27" s="122">
        <v>2966.83</v>
      </c>
      <c r="J27" s="119">
        <v>3023.85</v>
      </c>
      <c r="K27" s="109">
        <f t="shared" si="6"/>
        <v>1.0192191665852104</v>
      </c>
      <c r="L27" s="39">
        <f>J27</f>
        <v>3023.85</v>
      </c>
      <c r="M27" s="51"/>
      <c r="N27" s="48"/>
      <c r="O27" s="43"/>
      <c r="P27" s="47"/>
      <c r="Q27" s="43"/>
      <c r="T27" s="2"/>
      <c r="U27" s="2"/>
    </row>
    <row r="28" spans="2:33" ht="18.75" customHeight="1" x14ac:dyDescent="0.25">
      <c r="B28" s="12" t="s">
        <v>2</v>
      </c>
      <c r="C28" s="22" t="s">
        <v>39</v>
      </c>
      <c r="D28" s="29"/>
      <c r="E28" s="48"/>
      <c r="F28" s="43"/>
      <c r="G28" s="26">
        <v>1731.26</v>
      </c>
      <c r="H28" s="119">
        <v>1796.74</v>
      </c>
      <c r="I28" s="122">
        <v>1796.74</v>
      </c>
      <c r="J28" s="119">
        <v>2001.01</v>
      </c>
      <c r="K28" s="109">
        <f t="shared" si="6"/>
        <v>1.1136892371739928</v>
      </c>
      <c r="L28" s="26">
        <f t="shared" si="3"/>
        <v>2001.01</v>
      </c>
      <c r="M28" s="119"/>
      <c r="N28" s="40">
        <f>M28</f>
        <v>0</v>
      </c>
      <c r="O28" s="16"/>
      <c r="P28" s="39"/>
      <c r="Q28" s="16"/>
      <c r="T28" s="2"/>
      <c r="U28" s="2"/>
    </row>
    <row r="29" spans="2:33" ht="18.75" customHeight="1" x14ac:dyDescent="0.25">
      <c r="B29" s="12" t="s">
        <v>18</v>
      </c>
      <c r="C29" s="22" t="s">
        <v>37</v>
      </c>
      <c r="D29" s="29"/>
      <c r="E29" s="48"/>
      <c r="F29" s="43"/>
      <c r="G29" s="26">
        <v>1871.88</v>
      </c>
      <c r="H29" s="119">
        <v>1968.35</v>
      </c>
      <c r="I29" s="122">
        <v>1968.35</v>
      </c>
      <c r="J29" s="119">
        <v>2000.06</v>
      </c>
      <c r="K29" s="109">
        <f t="shared" si="6"/>
        <v>1.0161099397972921</v>
      </c>
      <c r="L29" s="26">
        <f t="shared" si="3"/>
        <v>2000.06</v>
      </c>
      <c r="M29" s="119"/>
      <c r="N29" s="122">
        <f t="shared" si="4"/>
        <v>0</v>
      </c>
      <c r="O29" s="115"/>
      <c r="P29" s="26">
        <f>O29</f>
        <v>0</v>
      </c>
      <c r="Q29" s="115"/>
      <c r="T29" s="2"/>
      <c r="U29" s="2"/>
    </row>
    <row r="30" spans="2:33" ht="18.75" customHeight="1" x14ac:dyDescent="0.25">
      <c r="B30" s="12" t="s">
        <v>19</v>
      </c>
      <c r="C30" s="22" t="s">
        <v>39</v>
      </c>
      <c r="D30" s="29"/>
      <c r="E30" s="48"/>
      <c r="F30" s="43"/>
      <c r="G30" s="26">
        <v>1798.44</v>
      </c>
      <c r="H30" s="119">
        <v>1867.68</v>
      </c>
      <c r="I30" s="122">
        <v>1867.68</v>
      </c>
      <c r="J30" s="119">
        <v>1983.22</v>
      </c>
      <c r="K30" s="109">
        <f t="shared" si="6"/>
        <v>1.0618628458836632</v>
      </c>
      <c r="L30" s="26">
        <f t="shared" si="3"/>
        <v>1983.22</v>
      </c>
      <c r="M30" s="119"/>
      <c r="N30" s="40">
        <f>M30</f>
        <v>0</v>
      </c>
      <c r="O30" s="43"/>
      <c r="P30" s="47"/>
      <c r="Q30" s="43"/>
      <c r="T30" s="2"/>
      <c r="U30" s="2"/>
    </row>
    <row r="31" spans="2:33" ht="18.75" customHeight="1" x14ac:dyDescent="0.25">
      <c r="B31" s="12" t="s">
        <v>17</v>
      </c>
      <c r="C31" s="22" t="s">
        <v>38</v>
      </c>
      <c r="D31" s="29"/>
      <c r="E31" s="122">
        <v>1876.27</v>
      </c>
      <c r="F31" s="115">
        <v>2002.45</v>
      </c>
      <c r="G31" s="26">
        <f>F31</f>
        <v>2002.45</v>
      </c>
      <c r="H31" s="119">
        <v>2104.86</v>
      </c>
      <c r="I31" s="122">
        <v>2104.86</v>
      </c>
      <c r="J31" s="119">
        <v>2320.17</v>
      </c>
      <c r="K31" s="109">
        <f t="shared" si="6"/>
        <v>1.1022918388871468</v>
      </c>
      <c r="L31" s="39">
        <f>J31</f>
        <v>2320.17</v>
      </c>
      <c r="M31" s="51"/>
      <c r="N31" s="48"/>
      <c r="O31" s="43"/>
      <c r="P31" s="47"/>
      <c r="Q31" s="43"/>
      <c r="T31" s="2"/>
      <c r="U31" s="2"/>
    </row>
    <row r="32" spans="2:33" ht="18.75" customHeight="1" x14ac:dyDescent="0.25">
      <c r="B32" s="12" t="s">
        <v>3</v>
      </c>
      <c r="C32" s="22" t="s">
        <v>39</v>
      </c>
      <c r="D32" s="29"/>
      <c r="E32" s="48"/>
      <c r="F32" s="115">
        <v>1522.1</v>
      </c>
      <c r="G32" s="26">
        <f>F32</f>
        <v>1522.1</v>
      </c>
      <c r="H32" s="119">
        <v>1624.08</v>
      </c>
      <c r="I32" s="122">
        <v>1624.08</v>
      </c>
      <c r="J32" s="119">
        <v>1780.16</v>
      </c>
      <c r="K32" s="109">
        <f t="shared" si="6"/>
        <v>1.0961036402147679</v>
      </c>
      <c r="L32" s="26">
        <f t="shared" si="3"/>
        <v>1780.16</v>
      </c>
      <c r="M32" s="119"/>
      <c r="N32" s="40">
        <f>M32</f>
        <v>0</v>
      </c>
      <c r="O32" s="43"/>
      <c r="P32" s="47"/>
      <c r="Q32" s="43"/>
      <c r="T32" s="2"/>
      <c r="U32" s="2"/>
    </row>
    <row r="33" spans="2:21" ht="18.75" customHeight="1" x14ac:dyDescent="0.25">
      <c r="B33" s="12" t="s">
        <v>20</v>
      </c>
      <c r="C33" s="22" t="s">
        <v>37</v>
      </c>
      <c r="D33" s="29"/>
      <c r="E33" s="48"/>
      <c r="F33" s="43"/>
      <c r="G33" s="26">
        <v>2349.2399999999998</v>
      </c>
      <c r="H33" s="119">
        <v>2497.2399999999998</v>
      </c>
      <c r="I33" s="122">
        <v>2497.2399999999998</v>
      </c>
      <c r="J33" s="119">
        <v>2654.57</v>
      </c>
      <c r="K33" s="109">
        <f t="shared" si="6"/>
        <v>1.0630015537153019</v>
      </c>
      <c r="L33" s="26">
        <f t="shared" si="3"/>
        <v>2654.57</v>
      </c>
      <c r="M33" s="119"/>
      <c r="N33" s="122">
        <f t="shared" si="4"/>
        <v>0</v>
      </c>
      <c r="O33" s="115"/>
      <c r="P33" s="26">
        <f t="shared" ref="P33:P35" si="7">O33</f>
        <v>0</v>
      </c>
      <c r="Q33" s="115"/>
      <c r="T33" s="2"/>
      <c r="U33" s="2"/>
    </row>
    <row r="34" spans="2:21" ht="18.75" customHeight="1" x14ac:dyDescent="0.25">
      <c r="B34" s="12" t="s">
        <v>21</v>
      </c>
      <c r="C34" s="22" t="s">
        <v>37</v>
      </c>
      <c r="D34" s="29"/>
      <c r="E34" s="48"/>
      <c r="F34" s="43"/>
      <c r="G34" s="26">
        <v>1930.63</v>
      </c>
      <c r="H34" s="119">
        <v>2049.29</v>
      </c>
      <c r="I34" s="122">
        <v>2049.29</v>
      </c>
      <c r="J34" s="119">
        <v>2105.4</v>
      </c>
      <c r="K34" s="109">
        <f t="shared" si="6"/>
        <v>1.0273802146109141</v>
      </c>
      <c r="L34" s="26">
        <f t="shared" si="3"/>
        <v>2105.4</v>
      </c>
      <c r="M34" s="119"/>
      <c r="N34" s="122">
        <f t="shared" si="4"/>
        <v>0</v>
      </c>
      <c r="O34" s="115"/>
      <c r="P34" s="26">
        <f t="shared" si="7"/>
        <v>0</v>
      </c>
      <c r="Q34" s="115"/>
      <c r="T34" s="2"/>
      <c r="U34" s="2"/>
    </row>
    <row r="35" spans="2:21" ht="18.75" customHeight="1" thickBot="1" x14ac:dyDescent="0.3">
      <c r="B35" s="46" t="s">
        <v>4</v>
      </c>
      <c r="C35" s="23" t="s">
        <v>37</v>
      </c>
      <c r="D35" s="30"/>
      <c r="E35" s="49"/>
      <c r="F35" s="50"/>
      <c r="G35" s="27">
        <v>1718.22</v>
      </c>
      <c r="H35" s="120">
        <v>1821.6</v>
      </c>
      <c r="I35" s="123">
        <v>1821.6</v>
      </c>
      <c r="J35" s="120">
        <v>1856.93</v>
      </c>
      <c r="K35" s="109">
        <f t="shared" si="6"/>
        <v>1.01939503732982</v>
      </c>
      <c r="L35" s="27">
        <f t="shared" si="3"/>
        <v>1856.93</v>
      </c>
      <c r="M35" s="120"/>
      <c r="N35" s="123">
        <f t="shared" si="4"/>
        <v>0</v>
      </c>
      <c r="O35" s="116"/>
      <c r="P35" s="27">
        <f t="shared" si="7"/>
        <v>0</v>
      </c>
      <c r="Q35" s="116"/>
      <c r="T35" s="2"/>
      <c r="U35" s="2"/>
    </row>
    <row r="36" spans="2:21" s="1" customFormat="1" ht="23.25" customHeight="1" thickBot="1" x14ac:dyDescent="0.3">
      <c r="B36" s="199" t="s">
        <v>66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1"/>
      <c r="T36" s="5"/>
      <c r="U36" s="5"/>
    </row>
    <row r="37" spans="2:21" s="1" customFormat="1" ht="19.5" customHeight="1" x14ac:dyDescent="0.25">
      <c r="B37" s="228" t="str">
        <f>B20</f>
        <v>Филиал</v>
      </c>
      <c r="C37" s="180" t="str">
        <f>C20</f>
        <v>период регулирования</v>
      </c>
      <c r="D37" s="213" t="s">
        <v>40</v>
      </c>
      <c r="E37" s="171">
        <v>2016</v>
      </c>
      <c r="F37" s="190"/>
      <c r="G37" s="189">
        <v>2017</v>
      </c>
      <c r="H37" s="172"/>
      <c r="I37" s="191">
        <v>2018</v>
      </c>
      <c r="J37" s="226"/>
      <c r="K37" s="227"/>
      <c r="L37" s="189">
        <v>2019</v>
      </c>
      <c r="M37" s="172"/>
      <c r="N37" s="171">
        <v>2020</v>
      </c>
      <c r="O37" s="190"/>
      <c r="P37" s="189">
        <v>2021</v>
      </c>
      <c r="Q37" s="190"/>
      <c r="R37" s="2"/>
      <c r="T37" s="5"/>
      <c r="U37" s="5"/>
    </row>
    <row r="38" spans="2:21" s="1" customFormat="1" ht="19.5" customHeight="1" thickBot="1" x14ac:dyDescent="0.3">
      <c r="B38" s="229"/>
      <c r="C38" s="182"/>
      <c r="D38" s="214"/>
      <c r="E38" s="144" t="s">
        <v>0</v>
      </c>
      <c r="F38" s="151" t="s">
        <v>1</v>
      </c>
      <c r="G38" s="24" t="s">
        <v>0</v>
      </c>
      <c r="H38" s="145" t="s">
        <v>1</v>
      </c>
      <c r="I38" s="144" t="s">
        <v>0</v>
      </c>
      <c r="J38" s="145" t="s">
        <v>1</v>
      </c>
      <c r="K38" s="108" t="s">
        <v>97</v>
      </c>
      <c r="L38" s="24" t="s">
        <v>0</v>
      </c>
      <c r="M38" s="145" t="s">
        <v>1</v>
      </c>
      <c r="N38" s="144" t="s">
        <v>0</v>
      </c>
      <c r="O38" s="151" t="s">
        <v>1</v>
      </c>
      <c r="P38" s="24" t="s">
        <v>0</v>
      </c>
      <c r="Q38" s="151" t="s">
        <v>1</v>
      </c>
      <c r="R38" s="2"/>
      <c r="T38" s="5"/>
      <c r="U38" s="5"/>
    </row>
    <row r="39" spans="2:21" s="1" customFormat="1" ht="19.5" customHeight="1" x14ac:dyDescent="0.25">
      <c r="B39" s="79" t="str">
        <f>B23</f>
        <v>д.Пенкино, Камешковский р-н</v>
      </c>
      <c r="C39" s="146" t="str">
        <f>C23</f>
        <v>2017 - 2021</v>
      </c>
      <c r="D39" s="149">
        <f>D23</f>
        <v>0</v>
      </c>
      <c r="E39" s="52"/>
      <c r="F39" s="53"/>
      <c r="G39" s="25">
        <f>G23*1.18</f>
        <v>1605.3899999999999</v>
      </c>
      <c r="H39" s="118">
        <f>H23*1.18</f>
        <v>1706.5277999999998</v>
      </c>
      <c r="I39" s="122">
        <f>I23*1.18</f>
        <v>1706.5277999999998</v>
      </c>
      <c r="J39" s="119">
        <f>J23*1.18</f>
        <v>1814.0375999999999</v>
      </c>
      <c r="K39" s="109">
        <f t="shared" ref="K39:K51" si="8">J39/I39</f>
        <v>1.0629991495011097</v>
      </c>
      <c r="L39" s="25">
        <f t="shared" ref="L39:Q39" si="9">L23*1.18</f>
        <v>1814.0375999999999</v>
      </c>
      <c r="M39" s="118">
        <f t="shared" si="9"/>
        <v>0</v>
      </c>
      <c r="N39" s="121">
        <f t="shared" si="9"/>
        <v>0</v>
      </c>
      <c r="O39" s="117">
        <f t="shared" si="9"/>
        <v>0</v>
      </c>
      <c r="P39" s="25">
        <f t="shared" si="9"/>
        <v>0</v>
      </c>
      <c r="Q39" s="117">
        <f t="shared" si="9"/>
        <v>0</v>
      </c>
      <c r="T39" s="5"/>
      <c r="U39" s="5"/>
    </row>
    <row r="40" spans="2:21" s="1" customFormat="1" ht="19.5" customHeight="1" x14ac:dyDescent="0.25">
      <c r="B40" s="54" t="str">
        <f t="shared" ref="B40:D51" si="10">B24</f>
        <v>Гороховецкий филиал</v>
      </c>
      <c r="C40" s="29" t="str">
        <f t="shared" si="10"/>
        <v>2017 - 2021</v>
      </c>
      <c r="D40" s="22">
        <f t="shared" si="10"/>
        <v>0</v>
      </c>
      <c r="E40" s="48"/>
      <c r="F40" s="43"/>
      <c r="G40" s="26">
        <f t="shared" ref="G40:Q40" si="11">G24*1.18</f>
        <v>2486.2127999999998</v>
      </c>
      <c r="H40" s="119">
        <f t="shared" si="11"/>
        <v>2638.6098000000002</v>
      </c>
      <c r="I40" s="122">
        <f t="shared" si="11"/>
        <v>2638.6098000000002</v>
      </c>
      <c r="J40" s="119">
        <f t="shared" si="11"/>
        <v>2682.6709999999998</v>
      </c>
      <c r="K40" s="109">
        <f t="shared" si="8"/>
        <v>1.0166986418378343</v>
      </c>
      <c r="L40" s="26">
        <f t="shared" si="11"/>
        <v>2682.6709999999998</v>
      </c>
      <c r="M40" s="119">
        <f t="shared" si="11"/>
        <v>0</v>
      </c>
      <c r="N40" s="122">
        <f t="shared" si="11"/>
        <v>0</v>
      </c>
      <c r="O40" s="115">
        <f t="shared" si="11"/>
        <v>0</v>
      </c>
      <c r="P40" s="26">
        <f t="shared" si="11"/>
        <v>0</v>
      </c>
      <c r="Q40" s="115">
        <f t="shared" si="11"/>
        <v>0</v>
      </c>
      <c r="R40" s="2"/>
      <c r="T40" s="5"/>
      <c r="U40" s="5"/>
    </row>
    <row r="41" spans="2:21" s="1" customFormat="1" ht="19.5" customHeight="1" x14ac:dyDescent="0.25">
      <c r="B41" s="54" t="str">
        <f t="shared" si="10"/>
        <v>г.Гусь-Хрустальный</v>
      </c>
      <c r="C41" s="29" t="str">
        <f t="shared" si="10"/>
        <v>2016 - 2018</v>
      </c>
      <c r="D41" s="29"/>
      <c r="E41" s="122">
        <f t="shared" ref="E41:Q42" si="12">E25*1.18</f>
        <v>2784.21</v>
      </c>
      <c r="F41" s="115">
        <f t="shared" si="12"/>
        <v>2784.21</v>
      </c>
      <c r="G41" s="26">
        <f t="shared" si="12"/>
        <v>2784.21</v>
      </c>
      <c r="H41" s="119">
        <f t="shared" si="12"/>
        <v>2956.8321999999998</v>
      </c>
      <c r="I41" s="122">
        <f t="shared" si="12"/>
        <v>2956.8321999999998</v>
      </c>
      <c r="J41" s="119">
        <f t="shared" si="12"/>
        <v>3172.6777999999999</v>
      </c>
      <c r="K41" s="109">
        <f t="shared" si="8"/>
        <v>1.0729989344677726</v>
      </c>
      <c r="L41" s="26">
        <f t="shared" si="12"/>
        <v>3172.6777999999999</v>
      </c>
      <c r="M41" s="51"/>
      <c r="N41" s="48"/>
      <c r="O41" s="43"/>
      <c r="P41" s="47"/>
      <c r="Q41" s="43"/>
      <c r="R41" s="2"/>
      <c r="T41" s="5"/>
      <c r="U41" s="5"/>
    </row>
    <row r="42" spans="2:21" s="1" customFormat="1" ht="19.5" customHeight="1" x14ac:dyDescent="0.25">
      <c r="B42" s="147" t="str">
        <f t="shared" si="10"/>
        <v>г.Ковров</v>
      </c>
      <c r="C42" s="29" t="str">
        <f t="shared" si="10"/>
        <v>2017 - 2021</v>
      </c>
      <c r="D42" s="22">
        <f t="shared" si="10"/>
        <v>0</v>
      </c>
      <c r="E42" s="48"/>
      <c r="F42" s="43"/>
      <c r="G42" s="26">
        <f t="shared" si="12"/>
        <v>2219.049</v>
      </c>
      <c r="H42" s="119">
        <f t="shared" si="12"/>
        <v>2299.1001999999999</v>
      </c>
      <c r="I42" s="122">
        <f t="shared" si="12"/>
        <v>2299.1001999999999</v>
      </c>
      <c r="J42" s="119">
        <f t="shared" si="12"/>
        <v>2431.4726000000001</v>
      </c>
      <c r="K42" s="109">
        <f t="shared" si="8"/>
        <v>1.0575757420229011</v>
      </c>
      <c r="L42" s="26">
        <f t="shared" si="12"/>
        <v>2431.4726000000001</v>
      </c>
      <c r="M42" s="119">
        <f t="shared" si="12"/>
        <v>0</v>
      </c>
      <c r="N42" s="122">
        <f t="shared" si="12"/>
        <v>0</v>
      </c>
      <c r="O42" s="115">
        <f t="shared" si="12"/>
        <v>0</v>
      </c>
      <c r="P42" s="26">
        <f t="shared" si="12"/>
        <v>0</v>
      </c>
      <c r="Q42" s="115">
        <f t="shared" si="12"/>
        <v>0</v>
      </c>
      <c r="R42" s="2"/>
      <c r="T42" s="5"/>
      <c r="U42" s="5"/>
    </row>
    <row r="43" spans="2:21" s="1" customFormat="1" ht="19.5" customHeight="1" x14ac:dyDescent="0.25">
      <c r="B43" s="54" t="str">
        <f t="shared" si="10"/>
        <v>г.Киржач</v>
      </c>
      <c r="C43" s="29" t="str">
        <f t="shared" si="10"/>
        <v>2016 - 2018</v>
      </c>
      <c r="D43" s="22">
        <f t="shared" si="10"/>
        <v>0</v>
      </c>
      <c r="E43" s="122">
        <f t="shared" ref="E43:N46" si="13">E27*1.18</f>
        <v>3318.8915999999995</v>
      </c>
      <c r="F43" s="115">
        <f t="shared" si="13"/>
        <v>3500.8593999999998</v>
      </c>
      <c r="G43" s="26">
        <f t="shared" si="13"/>
        <v>3500.8593999999998</v>
      </c>
      <c r="H43" s="119">
        <f t="shared" si="13"/>
        <v>3500.8593999999998</v>
      </c>
      <c r="I43" s="122">
        <f t="shared" si="13"/>
        <v>3500.8593999999998</v>
      </c>
      <c r="J43" s="119">
        <f t="shared" si="13"/>
        <v>3568.1429999999996</v>
      </c>
      <c r="K43" s="109">
        <f t="shared" si="8"/>
        <v>1.0192191665852104</v>
      </c>
      <c r="L43" s="26">
        <f t="shared" si="13"/>
        <v>3568.1429999999996</v>
      </c>
      <c r="M43" s="51"/>
      <c r="N43" s="48"/>
      <c r="O43" s="43"/>
      <c r="P43" s="47"/>
      <c r="Q43" s="43"/>
      <c r="R43" s="2"/>
      <c r="T43" s="5"/>
      <c r="U43" s="5"/>
    </row>
    <row r="44" spans="2:21" s="1" customFormat="1" ht="19.5" customHeight="1" x14ac:dyDescent="0.25">
      <c r="B44" s="54" t="str">
        <f t="shared" si="10"/>
        <v>мкр.Красный Октябрь</v>
      </c>
      <c r="C44" s="29" t="str">
        <f t="shared" si="10"/>
        <v>2017 - 2019</v>
      </c>
      <c r="D44" s="22">
        <f t="shared" si="10"/>
        <v>0</v>
      </c>
      <c r="E44" s="48"/>
      <c r="F44" s="43"/>
      <c r="G44" s="26">
        <f t="shared" si="13"/>
        <v>2042.8868</v>
      </c>
      <c r="H44" s="119">
        <f t="shared" si="13"/>
        <v>2120.1531999999997</v>
      </c>
      <c r="I44" s="122">
        <f t="shared" si="13"/>
        <v>2120.1531999999997</v>
      </c>
      <c r="J44" s="119">
        <f t="shared" si="13"/>
        <v>2361.1918000000001</v>
      </c>
      <c r="K44" s="109">
        <f t="shared" si="8"/>
        <v>1.113689237173993</v>
      </c>
      <c r="L44" s="26">
        <f t="shared" si="13"/>
        <v>2361.1918000000001</v>
      </c>
      <c r="M44" s="119">
        <f t="shared" si="13"/>
        <v>0</v>
      </c>
      <c r="N44" s="122">
        <f t="shared" si="13"/>
        <v>0</v>
      </c>
      <c r="O44" s="43"/>
      <c r="P44" s="47"/>
      <c r="Q44" s="43"/>
      <c r="R44" s="2"/>
      <c r="T44" s="5"/>
      <c r="U44" s="5"/>
    </row>
    <row r="45" spans="2:21" s="1" customFormat="1" ht="19.5" customHeight="1" x14ac:dyDescent="0.25">
      <c r="B45" s="54" t="str">
        <f t="shared" si="10"/>
        <v>г.Лакинск</v>
      </c>
      <c r="C45" s="29" t="str">
        <f t="shared" si="10"/>
        <v>2017 - 2021</v>
      </c>
      <c r="D45" s="22">
        <f t="shared" si="10"/>
        <v>0</v>
      </c>
      <c r="E45" s="48"/>
      <c r="F45" s="43"/>
      <c r="G45" s="26">
        <f t="shared" si="13"/>
        <v>2208.8184000000001</v>
      </c>
      <c r="H45" s="119">
        <f t="shared" si="13"/>
        <v>2322.6529999999998</v>
      </c>
      <c r="I45" s="122">
        <f t="shared" si="13"/>
        <v>2322.6529999999998</v>
      </c>
      <c r="J45" s="119">
        <f t="shared" si="13"/>
        <v>2360.0708</v>
      </c>
      <c r="K45" s="109">
        <f t="shared" si="8"/>
        <v>1.0161099397972921</v>
      </c>
      <c r="L45" s="26">
        <f t="shared" si="13"/>
        <v>2360.0708</v>
      </c>
      <c r="M45" s="119">
        <f t="shared" si="13"/>
        <v>0</v>
      </c>
      <c r="N45" s="122">
        <f t="shared" si="13"/>
        <v>0</v>
      </c>
      <c r="O45" s="115">
        <f>O29*1.18</f>
        <v>0</v>
      </c>
      <c r="P45" s="26">
        <f>P29*1.18</f>
        <v>0</v>
      </c>
      <c r="Q45" s="115">
        <f>Q29*1.18</f>
        <v>0</v>
      </c>
      <c r="R45" s="2"/>
      <c r="T45" s="5"/>
      <c r="U45" s="5"/>
    </row>
    <row r="46" spans="2:21" s="1" customFormat="1" ht="19.5" customHeight="1" x14ac:dyDescent="0.25">
      <c r="B46" s="54" t="str">
        <f t="shared" si="10"/>
        <v>о.Муром</v>
      </c>
      <c r="C46" s="29" t="str">
        <f t="shared" si="10"/>
        <v>2017 - 2019</v>
      </c>
      <c r="D46" s="22">
        <f t="shared" si="10"/>
        <v>0</v>
      </c>
      <c r="E46" s="48"/>
      <c r="F46" s="43"/>
      <c r="G46" s="26">
        <f t="shared" si="13"/>
        <v>2122.1592000000001</v>
      </c>
      <c r="H46" s="119">
        <f t="shared" si="13"/>
        <v>2203.8624</v>
      </c>
      <c r="I46" s="122">
        <f t="shared" si="13"/>
        <v>2203.8624</v>
      </c>
      <c r="J46" s="119">
        <f t="shared" si="13"/>
        <v>2340.1995999999999</v>
      </c>
      <c r="K46" s="109">
        <f t="shared" si="8"/>
        <v>1.0618628458836632</v>
      </c>
      <c r="L46" s="26">
        <f t="shared" si="13"/>
        <v>2340.1995999999999</v>
      </c>
      <c r="M46" s="119">
        <f t="shared" si="13"/>
        <v>0</v>
      </c>
      <c r="N46" s="122">
        <f t="shared" si="13"/>
        <v>0</v>
      </c>
      <c r="O46" s="43"/>
      <c r="P46" s="47"/>
      <c r="Q46" s="43"/>
      <c r="R46" s="2"/>
      <c r="T46" s="5"/>
      <c r="U46" s="5"/>
    </row>
    <row r="47" spans="2:21" s="1" customFormat="1" ht="19.5" customHeight="1" x14ac:dyDescent="0.25">
      <c r="B47" s="54" t="str">
        <f t="shared" si="10"/>
        <v>Петушинский филиал</v>
      </c>
      <c r="C47" s="29" t="str">
        <f t="shared" si="10"/>
        <v>2016 - 2018</v>
      </c>
      <c r="D47" s="22">
        <f t="shared" si="10"/>
        <v>0</v>
      </c>
      <c r="E47" s="122">
        <f t="shared" ref="E47:Q51" si="14">E31*1.18</f>
        <v>2213.9985999999999</v>
      </c>
      <c r="F47" s="115">
        <f t="shared" si="14"/>
        <v>2362.8910000000001</v>
      </c>
      <c r="G47" s="26">
        <f t="shared" si="14"/>
        <v>2362.8910000000001</v>
      </c>
      <c r="H47" s="119">
        <f t="shared" si="14"/>
        <v>2483.7348000000002</v>
      </c>
      <c r="I47" s="122">
        <f t="shared" si="14"/>
        <v>2483.7348000000002</v>
      </c>
      <c r="J47" s="119">
        <f t="shared" si="14"/>
        <v>2737.8006</v>
      </c>
      <c r="K47" s="109">
        <f t="shared" si="8"/>
        <v>1.1022918388871468</v>
      </c>
      <c r="L47" s="26">
        <f t="shared" si="14"/>
        <v>2737.8006</v>
      </c>
      <c r="M47" s="51"/>
      <c r="N47" s="48"/>
      <c r="O47" s="43"/>
      <c r="P47" s="47"/>
      <c r="Q47" s="43"/>
      <c r="R47" s="2"/>
      <c r="T47" s="5"/>
      <c r="U47" s="5"/>
    </row>
    <row r="48" spans="2:21" s="1" customFormat="1" ht="19.5" customHeight="1" x14ac:dyDescent="0.25">
      <c r="B48" s="54" t="str">
        <f t="shared" si="10"/>
        <v>пос.Вольгинский</v>
      </c>
      <c r="C48" s="29" t="str">
        <f t="shared" si="10"/>
        <v>2017 - 2019</v>
      </c>
      <c r="D48" s="22">
        <f t="shared" si="10"/>
        <v>0</v>
      </c>
      <c r="E48" s="48"/>
      <c r="F48" s="115">
        <f t="shared" si="14"/>
        <v>1796.0779999999997</v>
      </c>
      <c r="G48" s="26">
        <f t="shared" si="14"/>
        <v>1796.0779999999997</v>
      </c>
      <c r="H48" s="119">
        <f t="shared" si="14"/>
        <v>1916.4143999999999</v>
      </c>
      <c r="I48" s="122">
        <f t="shared" si="14"/>
        <v>1916.4143999999999</v>
      </c>
      <c r="J48" s="119">
        <f t="shared" si="14"/>
        <v>2100.5888</v>
      </c>
      <c r="K48" s="109">
        <f t="shared" si="8"/>
        <v>1.0961036402147679</v>
      </c>
      <c r="L48" s="26">
        <f t="shared" si="14"/>
        <v>2100.5888</v>
      </c>
      <c r="M48" s="119">
        <f t="shared" si="14"/>
        <v>0</v>
      </c>
      <c r="N48" s="122">
        <f t="shared" si="14"/>
        <v>0</v>
      </c>
      <c r="O48" s="43"/>
      <c r="P48" s="47"/>
      <c r="Q48" s="43"/>
      <c r="R48" s="2"/>
      <c r="T48" s="5"/>
      <c r="U48" s="5"/>
    </row>
    <row r="49" spans="2:31" s="1" customFormat="1" ht="19.5" customHeight="1" x14ac:dyDescent="0.25">
      <c r="B49" s="54" t="str">
        <f t="shared" si="10"/>
        <v>Селивановский филиал</v>
      </c>
      <c r="C49" s="29" t="str">
        <f t="shared" si="10"/>
        <v>2017 - 2021</v>
      </c>
      <c r="D49" s="22">
        <f t="shared" si="10"/>
        <v>0</v>
      </c>
      <c r="E49" s="48"/>
      <c r="F49" s="43"/>
      <c r="G49" s="26">
        <f t="shared" si="14"/>
        <v>2772.1031999999996</v>
      </c>
      <c r="H49" s="119">
        <f t="shared" si="14"/>
        <v>2946.7431999999994</v>
      </c>
      <c r="I49" s="122">
        <f t="shared" si="14"/>
        <v>2946.7431999999994</v>
      </c>
      <c r="J49" s="119">
        <f t="shared" si="14"/>
        <v>3132.3926000000001</v>
      </c>
      <c r="K49" s="109">
        <f t="shared" si="8"/>
        <v>1.0630015537153019</v>
      </c>
      <c r="L49" s="26">
        <f t="shared" si="14"/>
        <v>3132.3926000000001</v>
      </c>
      <c r="M49" s="119">
        <f t="shared" si="14"/>
        <v>0</v>
      </c>
      <c r="N49" s="122">
        <f t="shared" si="14"/>
        <v>0</v>
      </c>
      <c r="O49" s="115">
        <f t="shared" si="14"/>
        <v>0</v>
      </c>
      <c r="P49" s="26">
        <f t="shared" si="14"/>
        <v>0</v>
      </c>
      <c r="Q49" s="115">
        <f t="shared" si="14"/>
        <v>0</v>
      </c>
      <c r="R49" s="2"/>
      <c r="T49" s="5"/>
      <c r="U49" s="5"/>
    </row>
    <row r="50" spans="2:31" s="1" customFormat="1" ht="19.5" customHeight="1" x14ac:dyDescent="0.25">
      <c r="B50" s="54" t="str">
        <f t="shared" si="10"/>
        <v>г.Собинка</v>
      </c>
      <c r="C50" s="29" t="str">
        <f t="shared" si="10"/>
        <v>2017 - 2021</v>
      </c>
      <c r="D50" s="22">
        <f t="shared" si="10"/>
        <v>0</v>
      </c>
      <c r="E50" s="48"/>
      <c r="F50" s="43"/>
      <c r="G50" s="26">
        <f t="shared" si="14"/>
        <v>2278.1433999999999</v>
      </c>
      <c r="H50" s="119">
        <f t="shared" si="14"/>
        <v>2418.1621999999998</v>
      </c>
      <c r="I50" s="122">
        <f t="shared" si="14"/>
        <v>2418.1621999999998</v>
      </c>
      <c r="J50" s="119">
        <f t="shared" si="14"/>
        <v>2484.3719999999998</v>
      </c>
      <c r="K50" s="109">
        <f t="shared" si="8"/>
        <v>1.0273802146109141</v>
      </c>
      <c r="L50" s="26">
        <f t="shared" si="14"/>
        <v>2484.3719999999998</v>
      </c>
      <c r="M50" s="119">
        <f t="shared" si="14"/>
        <v>0</v>
      </c>
      <c r="N50" s="122">
        <f t="shared" si="14"/>
        <v>0</v>
      </c>
      <c r="O50" s="115">
        <f t="shared" si="14"/>
        <v>0</v>
      </c>
      <c r="P50" s="26">
        <f t="shared" si="14"/>
        <v>0</v>
      </c>
      <c r="Q50" s="115">
        <f t="shared" si="14"/>
        <v>0</v>
      </c>
      <c r="T50" s="5"/>
      <c r="U50" s="5"/>
    </row>
    <row r="51" spans="2:31" ht="19.5" customHeight="1" thickBot="1" x14ac:dyDescent="0.3">
      <c r="B51" s="56" t="str">
        <f t="shared" si="10"/>
        <v>пос.Содышка</v>
      </c>
      <c r="C51" s="30" t="str">
        <f t="shared" si="10"/>
        <v>2017 - 2021</v>
      </c>
      <c r="D51" s="23">
        <f t="shared" si="10"/>
        <v>0</v>
      </c>
      <c r="E51" s="49"/>
      <c r="F51" s="50"/>
      <c r="G51" s="27">
        <f t="shared" si="14"/>
        <v>2027.4995999999999</v>
      </c>
      <c r="H51" s="120">
        <f t="shared" si="14"/>
        <v>2149.4879999999998</v>
      </c>
      <c r="I51" s="123">
        <f t="shared" si="14"/>
        <v>2149.4879999999998</v>
      </c>
      <c r="J51" s="120">
        <f t="shared" si="14"/>
        <v>2191.1774</v>
      </c>
      <c r="K51" s="110">
        <f t="shared" si="8"/>
        <v>1.01939503732982</v>
      </c>
      <c r="L51" s="27">
        <f t="shared" si="14"/>
        <v>2191.1774</v>
      </c>
      <c r="M51" s="120">
        <f t="shared" si="14"/>
        <v>0</v>
      </c>
      <c r="N51" s="123">
        <f t="shared" si="14"/>
        <v>0</v>
      </c>
      <c r="O51" s="116">
        <f t="shared" si="14"/>
        <v>0</v>
      </c>
      <c r="P51" s="27">
        <f t="shared" si="14"/>
        <v>0</v>
      </c>
      <c r="Q51" s="116">
        <f t="shared" si="14"/>
        <v>0</v>
      </c>
      <c r="S51" s="1"/>
      <c r="T51" s="5"/>
      <c r="U51" s="5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22.5" customHeight="1" thickBot="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1"/>
      <c r="T52" s="5"/>
      <c r="U52" s="5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21" customHeight="1" thickBot="1" x14ac:dyDescent="0.3">
      <c r="B53" s="254" t="s">
        <v>94</v>
      </c>
      <c r="C53" s="255"/>
      <c r="D53" s="255"/>
      <c r="E53" s="256"/>
      <c r="F53" s="256"/>
      <c r="G53" s="257"/>
    </row>
    <row r="54" spans="2:31" x14ac:dyDescent="0.25">
      <c r="B54" s="245" t="s">
        <v>5</v>
      </c>
      <c r="C54" s="247"/>
      <c r="D54" s="260" t="s">
        <v>40</v>
      </c>
      <c r="E54" s="251">
        <v>2019</v>
      </c>
      <c r="F54" s="252"/>
      <c r="G54" s="253"/>
      <c r="T54" s="2"/>
      <c r="V54" s="3"/>
    </row>
    <row r="55" spans="2:31" ht="15.75" thickBot="1" x14ac:dyDescent="0.25">
      <c r="B55" s="174"/>
      <c r="C55" s="249"/>
      <c r="D55" s="261"/>
      <c r="E55" s="78" t="s">
        <v>0</v>
      </c>
      <c r="F55" s="129" t="s">
        <v>1</v>
      </c>
      <c r="G55" s="108" t="s">
        <v>97</v>
      </c>
      <c r="T55" s="2"/>
      <c r="V55" s="3"/>
    </row>
    <row r="56" spans="2:31" x14ac:dyDescent="0.25">
      <c r="B56" s="202" t="s">
        <v>25</v>
      </c>
      <c r="C56" s="203"/>
      <c r="D56" s="82"/>
      <c r="E56" s="121">
        <v>23.86</v>
      </c>
      <c r="F56" s="118"/>
      <c r="G56" s="111">
        <f t="shared" ref="G56:G71" si="15">F56/E56</f>
        <v>0</v>
      </c>
      <c r="T56" s="2"/>
      <c r="V56" s="3"/>
    </row>
    <row r="57" spans="2:31" x14ac:dyDescent="0.25">
      <c r="B57" s="204" t="s">
        <v>24</v>
      </c>
      <c r="C57" s="205"/>
      <c r="D57" s="80"/>
      <c r="E57" s="122">
        <v>35.04</v>
      </c>
      <c r="F57" s="119"/>
      <c r="G57" s="109">
        <f t="shared" si="15"/>
        <v>0</v>
      </c>
      <c r="T57" s="2"/>
      <c r="V57" s="3"/>
    </row>
    <row r="58" spans="2:31" x14ac:dyDescent="0.25">
      <c r="B58" s="204" t="s">
        <v>23</v>
      </c>
      <c r="C58" s="205"/>
      <c r="D58" s="80"/>
      <c r="E58" s="122">
        <v>23.86</v>
      </c>
      <c r="F58" s="119"/>
      <c r="G58" s="109">
        <f t="shared" si="15"/>
        <v>0</v>
      </c>
      <c r="T58" s="2"/>
      <c r="V58" s="3"/>
    </row>
    <row r="59" spans="2:31" x14ac:dyDescent="0.25">
      <c r="B59" s="204" t="s">
        <v>22</v>
      </c>
      <c r="C59" s="205"/>
      <c r="D59" s="80"/>
      <c r="E59" s="122">
        <v>66.92</v>
      </c>
      <c r="F59" s="119"/>
      <c r="G59" s="109">
        <f t="shared" si="15"/>
        <v>0</v>
      </c>
      <c r="T59" s="2"/>
      <c r="V59" s="3"/>
    </row>
    <row r="60" spans="2:31" x14ac:dyDescent="0.25">
      <c r="B60" s="204" t="s">
        <v>6</v>
      </c>
      <c r="C60" s="205"/>
      <c r="D60" s="80"/>
      <c r="E60" s="122">
        <v>80.209999999999994</v>
      </c>
      <c r="F60" s="119"/>
      <c r="G60" s="109">
        <f t="shared" si="15"/>
        <v>0</v>
      </c>
      <c r="T60" s="2"/>
      <c r="V60" s="3"/>
    </row>
    <row r="61" spans="2:31" x14ac:dyDescent="0.25">
      <c r="B61" s="204" t="s">
        <v>10</v>
      </c>
      <c r="C61" s="205"/>
      <c r="D61" s="80"/>
      <c r="E61" s="122">
        <v>23.5</v>
      </c>
      <c r="F61" s="119"/>
      <c r="G61" s="109">
        <f t="shared" si="15"/>
        <v>0</v>
      </c>
      <c r="T61" s="2"/>
      <c r="V61" s="3"/>
    </row>
    <row r="62" spans="2:31" x14ac:dyDescent="0.25">
      <c r="B62" s="204" t="s">
        <v>13</v>
      </c>
      <c r="C62" s="205"/>
      <c r="D62" s="80"/>
      <c r="E62" s="122">
        <v>36.67</v>
      </c>
      <c r="F62" s="119"/>
      <c r="G62" s="109">
        <f t="shared" si="15"/>
        <v>0</v>
      </c>
      <c r="T62" s="2"/>
      <c r="V62" s="3"/>
    </row>
    <row r="63" spans="2:31" x14ac:dyDescent="0.25">
      <c r="B63" s="204" t="s">
        <v>2</v>
      </c>
      <c r="C63" s="205"/>
      <c r="D63" s="80"/>
      <c r="E63" s="122">
        <v>46.86</v>
      </c>
      <c r="F63" s="119"/>
      <c r="G63" s="109">
        <f t="shared" si="15"/>
        <v>0</v>
      </c>
      <c r="T63" s="2"/>
      <c r="V63" s="3"/>
    </row>
    <row r="64" spans="2:31" x14ac:dyDescent="0.25">
      <c r="B64" s="204" t="s">
        <v>14</v>
      </c>
      <c r="C64" s="205"/>
      <c r="D64" s="80"/>
      <c r="E64" s="122">
        <v>20.27</v>
      </c>
      <c r="F64" s="119"/>
      <c r="G64" s="109">
        <f t="shared" si="15"/>
        <v>0</v>
      </c>
      <c r="T64" s="2"/>
      <c r="V64" s="3"/>
    </row>
    <row r="65" spans="2:31" x14ac:dyDescent="0.25">
      <c r="B65" s="204" t="s">
        <v>18</v>
      </c>
      <c r="C65" s="205"/>
      <c r="D65" s="80"/>
      <c r="E65" s="122">
        <v>55.53</v>
      </c>
      <c r="F65" s="119"/>
      <c r="G65" s="109">
        <f t="shared" si="15"/>
        <v>0</v>
      </c>
      <c r="T65" s="2"/>
      <c r="V65" s="3"/>
    </row>
    <row r="66" spans="2:31" x14ac:dyDescent="0.25">
      <c r="B66" s="204" t="s">
        <v>19</v>
      </c>
      <c r="C66" s="205"/>
      <c r="D66" s="80"/>
      <c r="E66" s="122">
        <v>30.35</v>
      </c>
      <c r="F66" s="119"/>
      <c r="G66" s="109">
        <f t="shared" si="15"/>
        <v>0</v>
      </c>
      <c r="T66" s="2"/>
      <c r="V66" s="3"/>
    </row>
    <row r="67" spans="2:31" x14ac:dyDescent="0.25">
      <c r="B67" s="204" t="s">
        <v>17</v>
      </c>
      <c r="C67" s="205"/>
      <c r="D67" s="80"/>
      <c r="E67" s="122">
        <v>39.03</v>
      </c>
      <c r="F67" s="119"/>
      <c r="G67" s="109">
        <f t="shared" si="15"/>
        <v>0</v>
      </c>
      <c r="T67" s="2"/>
      <c r="V67" s="3"/>
    </row>
    <row r="68" spans="2:31" x14ac:dyDescent="0.25">
      <c r="B68" s="204" t="s">
        <v>3</v>
      </c>
      <c r="C68" s="205"/>
      <c r="D68" s="80"/>
      <c r="E68" s="122">
        <v>28.64</v>
      </c>
      <c r="F68" s="119"/>
      <c r="G68" s="109">
        <f t="shared" si="15"/>
        <v>0</v>
      </c>
      <c r="T68" s="2"/>
      <c r="V68" s="3"/>
    </row>
    <row r="69" spans="2:31" x14ac:dyDescent="0.25">
      <c r="B69" s="204" t="s">
        <v>20</v>
      </c>
      <c r="C69" s="205"/>
      <c r="D69" s="80"/>
      <c r="E69" s="122">
        <v>69.53</v>
      </c>
      <c r="F69" s="119"/>
      <c r="G69" s="109">
        <f t="shared" si="15"/>
        <v>0</v>
      </c>
      <c r="T69" s="2"/>
      <c r="V69" s="3"/>
    </row>
    <row r="70" spans="2:31" x14ac:dyDescent="0.25">
      <c r="B70" s="204" t="s">
        <v>21</v>
      </c>
      <c r="C70" s="205"/>
      <c r="D70" s="80"/>
      <c r="E70" s="122">
        <v>54.4</v>
      </c>
      <c r="F70" s="119"/>
      <c r="G70" s="109">
        <f t="shared" si="15"/>
        <v>0</v>
      </c>
      <c r="T70" s="2"/>
      <c r="V70" s="3"/>
    </row>
    <row r="71" spans="2:31" ht="15.75" thickBot="1" x14ac:dyDescent="0.3">
      <c r="B71" s="258" t="s">
        <v>4</v>
      </c>
      <c r="C71" s="259"/>
      <c r="D71" s="81"/>
      <c r="E71" s="123">
        <v>38.4</v>
      </c>
      <c r="F71" s="120"/>
      <c r="G71" s="110">
        <f t="shared" si="15"/>
        <v>0</v>
      </c>
      <c r="T71" s="2"/>
      <c r="V71" s="3"/>
    </row>
    <row r="72" spans="2:31" ht="22.5" customHeight="1" thickBot="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S72" s="1"/>
      <c r="T72" s="5"/>
      <c r="U72" s="5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24.75" customHeight="1" thickBot="1" x14ac:dyDescent="0.3">
      <c r="B73" s="196" t="s">
        <v>70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8"/>
      <c r="S73" s="1"/>
      <c r="T73" s="5"/>
      <c r="U73" s="5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9.5" customHeight="1" x14ac:dyDescent="0.25">
      <c r="B74" s="191" t="str">
        <f>B79</f>
        <v>Филиал</v>
      </c>
      <c r="C74" s="180" t="s">
        <v>36</v>
      </c>
      <c r="D74" s="213" t="s">
        <v>40</v>
      </c>
      <c r="E74" s="171">
        <f t="shared" ref="E74" si="16">E79</f>
        <v>2016</v>
      </c>
      <c r="F74" s="190"/>
      <c r="G74" s="189">
        <f t="shared" ref="G74" si="17">G79</f>
        <v>2017</v>
      </c>
      <c r="H74" s="172"/>
      <c r="I74" s="191">
        <v>2018</v>
      </c>
      <c r="J74" s="226"/>
      <c r="K74" s="227"/>
      <c r="L74" s="189">
        <f>L79</f>
        <v>2019</v>
      </c>
      <c r="M74" s="172"/>
      <c r="N74" s="171">
        <f>N79</f>
        <v>2020</v>
      </c>
      <c r="O74" s="190"/>
      <c r="P74" s="189">
        <f>P79</f>
        <v>2021</v>
      </c>
      <c r="Q74" s="190"/>
      <c r="S74" s="1"/>
      <c r="T74" s="5"/>
      <c r="U74" s="5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9.5" customHeight="1" thickBot="1" x14ac:dyDescent="0.3">
      <c r="B75" s="192"/>
      <c r="C75" s="182"/>
      <c r="D75" s="214"/>
      <c r="E75" s="144" t="s">
        <v>0</v>
      </c>
      <c r="F75" s="151" t="s">
        <v>1</v>
      </c>
      <c r="G75" s="24" t="s">
        <v>0</v>
      </c>
      <c r="H75" s="145" t="s">
        <v>1</v>
      </c>
      <c r="I75" s="144" t="s">
        <v>0</v>
      </c>
      <c r="J75" s="145" t="s">
        <v>1</v>
      </c>
      <c r="K75" s="108" t="s">
        <v>97</v>
      </c>
      <c r="L75" s="24" t="str">
        <f>L80</f>
        <v>1 п/г</v>
      </c>
      <c r="M75" s="145" t="str">
        <f>M80</f>
        <v>2 п/г</v>
      </c>
      <c r="N75" s="144" t="str">
        <f>N80</f>
        <v>1 п/г</v>
      </c>
      <c r="O75" s="151" t="str">
        <f>O80</f>
        <v>2 п/г</v>
      </c>
      <c r="P75" s="24" t="str">
        <f>P80</f>
        <v>1 п/г</v>
      </c>
      <c r="Q75" s="151" t="str">
        <f>Q80</f>
        <v>2 п/г</v>
      </c>
      <c r="S75" s="1"/>
      <c r="T75" s="5"/>
      <c r="U75" s="5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9.5" customHeight="1" thickBot="1" x14ac:dyDescent="0.3">
      <c r="B76" s="58" t="s">
        <v>15</v>
      </c>
      <c r="C76" s="59" t="s">
        <v>37</v>
      </c>
      <c r="D76" s="60"/>
      <c r="E76" s="62"/>
      <c r="F76" s="57"/>
      <c r="G76" s="61">
        <v>452.79</v>
      </c>
      <c r="H76" s="63">
        <v>487.13</v>
      </c>
      <c r="I76" s="123">
        <v>487.13</v>
      </c>
      <c r="J76" s="120">
        <v>542.48</v>
      </c>
      <c r="K76" s="110">
        <f t="shared" ref="K76" si="18">J76/I76</f>
        <v>1.1136246997721349</v>
      </c>
      <c r="L76" s="61">
        <f t="shared" ref="L76" si="19">J76</f>
        <v>542.48</v>
      </c>
      <c r="M76" s="63"/>
      <c r="N76" s="62">
        <f t="shared" ref="N76" si="20">M76</f>
        <v>0</v>
      </c>
      <c r="O76" s="57"/>
      <c r="P76" s="61">
        <f>O76</f>
        <v>0</v>
      </c>
      <c r="Q76" s="57"/>
      <c r="S76" s="1"/>
      <c r="T76" s="5"/>
      <c r="U76" s="5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22.5" customHeight="1" thickBot="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S77" s="1"/>
      <c r="T77" s="5"/>
      <c r="U77" s="5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20.25" customHeight="1" thickBot="1" x14ac:dyDescent="0.3">
      <c r="B78" s="196" t="s">
        <v>71</v>
      </c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8"/>
      <c r="S78" s="1"/>
      <c r="T78" s="5"/>
      <c r="U78" s="5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8" customHeight="1" x14ac:dyDescent="0.25">
      <c r="B79" s="191" t="str">
        <f>B20</f>
        <v>Филиал</v>
      </c>
      <c r="C79" s="180" t="s">
        <v>36</v>
      </c>
      <c r="D79" s="213" t="s">
        <v>40</v>
      </c>
      <c r="E79" s="171">
        <f>E20</f>
        <v>2016</v>
      </c>
      <c r="F79" s="190"/>
      <c r="G79" s="189">
        <f>G20</f>
        <v>2017</v>
      </c>
      <c r="H79" s="172"/>
      <c r="I79" s="191">
        <v>2018</v>
      </c>
      <c r="J79" s="226"/>
      <c r="K79" s="227"/>
      <c r="L79" s="189">
        <f>L20</f>
        <v>2019</v>
      </c>
      <c r="M79" s="172"/>
      <c r="N79" s="171">
        <f>N20</f>
        <v>2020</v>
      </c>
      <c r="O79" s="190"/>
      <c r="P79" s="189">
        <f>P20</f>
        <v>2021</v>
      </c>
      <c r="Q79" s="190"/>
      <c r="S79" s="1"/>
      <c r="T79" s="5"/>
      <c r="U79" s="5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8" customHeight="1" thickBot="1" x14ac:dyDescent="0.3">
      <c r="B80" s="192"/>
      <c r="C80" s="182"/>
      <c r="D80" s="214"/>
      <c r="E80" s="144" t="str">
        <f>E21</f>
        <v>1 п/г</v>
      </c>
      <c r="F80" s="151" t="str">
        <f>F21</f>
        <v>2 п/г</v>
      </c>
      <c r="G80" s="24" t="str">
        <f>G21</f>
        <v>1 п/г</v>
      </c>
      <c r="H80" s="145" t="str">
        <f>H21</f>
        <v>2 п/г</v>
      </c>
      <c r="I80" s="144" t="s">
        <v>0</v>
      </c>
      <c r="J80" s="145" t="s">
        <v>1</v>
      </c>
      <c r="K80" s="108" t="s">
        <v>97</v>
      </c>
      <c r="L80" s="24" t="str">
        <f>L21</f>
        <v>1 п/г</v>
      </c>
      <c r="M80" s="145" t="str">
        <f>M21</f>
        <v>2 п/г</v>
      </c>
      <c r="N80" s="144" t="str">
        <f>N21</f>
        <v>1 п/г</v>
      </c>
      <c r="O80" s="151" t="str">
        <f>O21</f>
        <v>2 п/г</v>
      </c>
      <c r="P80" s="24" t="str">
        <f>P21</f>
        <v>1 п/г</v>
      </c>
      <c r="Q80" s="151" t="str">
        <f>Q21</f>
        <v>2 п/г</v>
      </c>
      <c r="S80" s="1"/>
      <c r="T80" s="5"/>
      <c r="U80" s="5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8" customHeight="1" x14ac:dyDescent="0.25">
      <c r="B81" s="70" t="s">
        <v>16</v>
      </c>
      <c r="C81" s="146" t="s">
        <v>38</v>
      </c>
      <c r="D81" s="149"/>
      <c r="E81" s="121">
        <v>1381.63</v>
      </c>
      <c r="F81" s="117">
        <v>1497.89</v>
      </c>
      <c r="G81" s="25">
        <f>F81</f>
        <v>1497.89</v>
      </c>
      <c r="H81" s="118">
        <v>1572.03</v>
      </c>
      <c r="I81" s="122">
        <v>1572.03</v>
      </c>
      <c r="J81" s="119">
        <v>1604.48</v>
      </c>
      <c r="K81" s="109">
        <f t="shared" ref="K81:K83" si="21">J81/I81</f>
        <v>1.0206420997054764</v>
      </c>
      <c r="L81" s="71">
        <f>J81</f>
        <v>1604.48</v>
      </c>
      <c r="M81" s="72"/>
      <c r="N81" s="73"/>
      <c r="O81" s="143"/>
      <c r="P81" s="71"/>
      <c r="Q81" s="143"/>
      <c r="S81" s="1"/>
      <c r="T81" s="5"/>
      <c r="U81" s="5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8" customHeight="1" x14ac:dyDescent="0.25">
      <c r="B82" s="65" t="str">
        <f>B26</f>
        <v>г.Ковров</v>
      </c>
      <c r="C82" s="29" t="s">
        <v>37</v>
      </c>
      <c r="D82" s="22"/>
      <c r="E82" s="122"/>
      <c r="F82" s="115"/>
      <c r="G82" s="26">
        <v>1360.5</v>
      </c>
      <c r="H82" s="119">
        <v>1309.8699999999999</v>
      </c>
      <c r="I82" s="122">
        <v>1309.8699999999999</v>
      </c>
      <c r="J82" s="119">
        <v>1382.89</v>
      </c>
      <c r="K82" s="109">
        <f t="shared" si="21"/>
        <v>1.0557459900600825</v>
      </c>
      <c r="L82" s="26">
        <f t="shared" ref="L82" si="22">J82</f>
        <v>1382.89</v>
      </c>
      <c r="M82" s="119"/>
      <c r="N82" s="122">
        <f t="shared" ref="N82" si="23">M82</f>
        <v>0</v>
      </c>
      <c r="O82" s="115"/>
      <c r="P82" s="26">
        <f>O82</f>
        <v>0</v>
      </c>
      <c r="Q82" s="115"/>
      <c r="S82" s="1"/>
      <c r="T82" s="5"/>
      <c r="U82" s="5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8" customHeight="1" thickBot="1" x14ac:dyDescent="0.3">
      <c r="B83" s="66" t="str">
        <f>B35</f>
        <v>пос.Содышка</v>
      </c>
      <c r="C83" s="30">
        <v>2018</v>
      </c>
      <c r="D83" s="23"/>
      <c r="E83" s="123"/>
      <c r="F83" s="116"/>
      <c r="G83" s="27"/>
      <c r="H83" s="120"/>
      <c r="I83" s="123">
        <v>1426.27</v>
      </c>
      <c r="J83" s="120">
        <v>1473.67</v>
      </c>
      <c r="K83" s="110">
        <f t="shared" si="21"/>
        <v>1.0332335392317022</v>
      </c>
      <c r="L83" s="67">
        <f>J83</f>
        <v>1473.67</v>
      </c>
      <c r="M83" s="68"/>
      <c r="N83" s="69"/>
      <c r="O83" s="64"/>
      <c r="P83" s="67"/>
      <c r="Q83" s="64"/>
      <c r="S83" s="1"/>
      <c r="T83" s="5"/>
      <c r="U83" s="5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22.5" customHeight="1" thickBot="1" x14ac:dyDescent="0.3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S84" s="1"/>
      <c r="T84" s="5"/>
      <c r="U84" s="5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24" customHeight="1" thickBot="1" x14ac:dyDescent="0.3">
      <c r="B85" s="232" t="s">
        <v>34</v>
      </c>
      <c r="C85" s="233"/>
      <c r="D85" s="233"/>
      <c r="E85" s="233"/>
      <c r="F85" s="233"/>
      <c r="G85" s="233"/>
      <c r="H85" s="233"/>
      <c r="I85" s="233"/>
      <c r="J85" s="234"/>
      <c r="Y85" s="1"/>
      <c r="Z85" s="1"/>
      <c r="AA85" s="1"/>
      <c r="AB85" s="1"/>
      <c r="AC85" s="1"/>
    </row>
    <row r="86" spans="2:31" ht="24" customHeight="1" thickBot="1" x14ac:dyDescent="0.3">
      <c r="B86" s="235" t="s">
        <v>95</v>
      </c>
      <c r="C86" s="236"/>
      <c r="D86" s="236"/>
      <c r="E86" s="236"/>
      <c r="F86" s="236"/>
      <c r="G86" s="236"/>
      <c r="H86" s="236"/>
      <c r="I86" s="236"/>
      <c r="J86" s="237"/>
      <c r="Y86" s="1"/>
      <c r="Z86" s="1"/>
      <c r="AA86" s="1"/>
      <c r="AB86" s="1"/>
      <c r="AC86" s="1"/>
    </row>
    <row r="87" spans="2:31" ht="15.75" customHeight="1" thickBot="1" x14ac:dyDescent="0.3">
      <c r="B87" s="171" t="s">
        <v>5</v>
      </c>
      <c r="C87" s="172"/>
      <c r="D87" s="180" t="s">
        <v>40</v>
      </c>
      <c r="E87" s="238">
        <v>2019</v>
      </c>
      <c r="F87" s="239"/>
      <c r="G87" s="239"/>
      <c r="H87" s="239"/>
      <c r="I87" s="239"/>
      <c r="J87" s="240"/>
      <c r="Y87" s="1"/>
      <c r="Z87" s="1"/>
      <c r="AA87" s="1"/>
      <c r="AB87" s="1"/>
      <c r="AC87" s="1"/>
    </row>
    <row r="88" spans="2:31" ht="15.75" customHeight="1" x14ac:dyDescent="0.25">
      <c r="B88" s="173"/>
      <c r="C88" s="169"/>
      <c r="D88" s="181"/>
      <c r="E88" s="230" t="str">
        <f>I75</f>
        <v>1 п/г</v>
      </c>
      <c r="F88" s="231"/>
      <c r="G88" s="243" t="str">
        <f>J75</f>
        <v>2 п/г</v>
      </c>
      <c r="H88" s="244"/>
      <c r="I88" s="171" t="s">
        <v>98</v>
      </c>
      <c r="J88" s="190"/>
      <c r="Y88" s="1"/>
      <c r="Z88" s="1"/>
      <c r="AA88" s="1"/>
      <c r="AB88" s="1"/>
      <c r="AC88" s="1"/>
    </row>
    <row r="89" spans="2:31" ht="29.25" customHeight="1" thickBot="1" x14ac:dyDescent="0.3">
      <c r="B89" s="174"/>
      <c r="C89" s="175"/>
      <c r="D89" s="182"/>
      <c r="E89" s="91" t="s">
        <v>32</v>
      </c>
      <c r="F89" s="84" t="s">
        <v>33</v>
      </c>
      <c r="G89" s="84" t="s">
        <v>32</v>
      </c>
      <c r="H89" s="85" t="s">
        <v>33</v>
      </c>
      <c r="I89" s="103" t="s">
        <v>32</v>
      </c>
      <c r="J89" s="85" t="s">
        <v>33</v>
      </c>
      <c r="Y89" s="1"/>
      <c r="Z89" s="1"/>
      <c r="AA89" s="1"/>
      <c r="AB89" s="1"/>
      <c r="AC89" s="1"/>
    </row>
    <row r="90" spans="2:31" ht="30.75" customHeight="1" thickBot="1" x14ac:dyDescent="0.3">
      <c r="B90" s="224" t="s">
        <v>20</v>
      </c>
      <c r="C90" s="225"/>
      <c r="D90" s="93"/>
      <c r="E90" s="92">
        <v>60.21</v>
      </c>
      <c r="F90" s="87">
        <v>2654.57</v>
      </c>
      <c r="G90" s="86"/>
      <c r="H90" s="88"/>
      <c r="I90" s="124">
        <f>G90/E90</f>
        <v>0</v>
      </c>
      <c r="J90" s="125">
        <f>H90/F90</f>
        <v>0</v>
      </c>
      <c r="Y90" s="1"/>
      <c r="Z90" s="1"/>
      <c r="AA90" s="1"/>
      <c r="AB90" s="1"/>
      <c r="AC90" s="1"/>
    </row>
    <row r="91" spans="2:31" ht="24.75" customHeight="1" thickBot="1" x14ac:dyDescent="0.3">
      <c r="B91" s="235" t="s">
        <v>96</v>
      </c>
      <c r="C91" s="236"/>
      <c r="D91" s="236"/>
      <c r="E91" s="236"/>
      <c r="F91" s="236"/>
      <c r="G91" s="236"/>
      <c r="H91" s="236"/>
      <c r="I91" s="236"/>
      <c r="J91" s="237"/>
      <c r="K91" s="148"/>
      <c r="L91" s="148"/>
      <c r="M91" s="42"/>
      <c r="N91" s="42"/>
      <c r="O91" s="42"/>
      <c r="P91" s="42"/>
      <c r="Y91" s="1"/>
      <c r="Z91" s="1"/>
      <c r="AA91" s="1"/>
      <c r="AB91" s="1"/>
      <c r="AC91" s="1"/>
    </row>
    <row r="92" spans="2:31" ht="15" customHeight="1" thickBot="1" x14ac:dyDescent="0.3">
      <c r="B92" s="171" t="s">
        <v>5</v>
      </c>
      <c r="C92" s="172"/>
      <c r="D92" s="180" t="s">
        <v>40</v>
      </c>
      <c r="E92" s="238">
        <f>E87</f>
        <v>2019</v>
      </c>
      <c r="F92" s="239"/>
      <c r="G92" s="239"/>
      <c r="H92" s="239"/>
      <c r="I92" s="239"/>
      <c r="J92" s="240"/>
      <c r="K92" s="148"/>
      <c r="L92" s="148"/>
      <c r="M92" s="42"/>
      <c r="N92" s="42"/>
      <c r="O92" s="42"/>
      <c r="P92" s="42"/>
      <c r="Y92" s="1"/>
      <c r="Z92" s="1"/>
      <c r="AA92" s="1"/>
      <c r="AB92" s="1"/>
      <c r="AC92" s="1"/>
    </row>
    <row r="93" spans="2:31" ht="14.25" customHeight="1" x14ac:dyDescent="0.25">
      <c r="B93" s="173"/>
      <c r="C93" s="169"/>
      <c r="D93" s="181"/>
      <c r="E93" s="230" t="str">
        <f>E88</f>
        <v>1 п/г</v>
      </c>
      <c r="F93" s="231"/>
      <c r="G93" s="243" t="str">
        <f>G88</f>
        <v>2 п/г</v>
      </c>
      <c r="H93" s="244"/>
      <c r="I93" s="171" t="s">
        <v>98</v>
      </c>
      <c r="J93" s="190"/>
      <c r="K93" s="148"/>
      <c r="L93" s="148"/>
      <c r="M93" s="42"/>
      <c r="N93" s="42"/>
      <c r="O93" s="42"/>
      <c r="P93" s="42"/>
      <c r="Y93" s="1"/>
      <c r="Z93" s="1"/>
      <c r="AA93" s="1"/>
      <c r="AB93" s="1"/>
      <c r="AC93" s="1"/>
    </row>
    <row r="94" spans="2:31" ht="30.75" customHeight="1" thickBot="1" x14ac:dyDescent="0.3">
      <c r="B94" s="174"/>
      <c r="C94" s="175"/>
      <c r="D94" s="182"/>
      <c r="E94" s="91" t="s">
        <v>32</v>
      </c>
      <c r="F94" s="84" t="s">
        <v>33</v>
      </c>
      <c r="G94" s="84" t="s">
        <v>32</v>
      </c>
      <c r="H94" s="85" t="s">
        <v>33</v>
      </c>
      <c r="I94" s="103" t="s">
        <v>32</v>
      </c>
      <c r="J94" s="85" t="s">
        <v>33</v>
      </c>
      <c r="K94" s="148"/>
      <c r="L94" s="148"/>
      <c r="M94" s="42"/>
      <c r="N94" s="42"/>
      <c r="O94" s="42"/>
      <c r="P94" s="42"/>
      <c r="Y94" s="1"/>
      <c r="Z94" s="1"/>
      <c r="AA94" s="1"/>
      <c r="AB94" s="1"/>
      <c r="AC94" s="1"/>
    </row>
    <row r="95" spans="2:31" ht="30.75" customHeight="1" thickBot="1" x14ac:dyDescent="0.3">
      <c r="B95" s="224" t="str">
        <f>B90</f>
        <v>Селивановский филиал</v>
      </c>
      <c r="C95" s="225"/>
      <c r="D95" s="93">
        <f>D90</f>
        <v>0</v>
      </c>
      <c r="E95" s="92">
        <f>E90*1.18</f>
        <v>71.047799999999995</v>
      </c>
      <c r="F95" s="87">
        <f>F90*1.18</f>
        <v>3132.3926000000001</v>
      </c>
      <c r="G95" s="86">
        <f>G90*1.18</f>
        <v>0</v>
      </c>
      <c r="H95" s="88">
        <f>H90*1.18</f>
        <v>0</v>
      </c>
      <c r="I95" s="124">
        <f>G95/E95</f>
        <v>0</v>
      </c>
      <c r="J95" s="125">
        <f>H95/F95</f>
        <v>0</v>
      </c>
      <c r="K95" s="148"/>
      <c r="L95" s="148"/>
      <c r="M95" s="42"/>
      <c r="N95" s="42"/>
      <c r="O95" s="42"/>
      <c r="P95" s="42"/>
      <c r="Y95" s="1"/>
      <c r="Z95" s="1"/>
      <c r="AA95" s="1"/>
      <c r="AB95" s="1"/>
      <c r="AC95" s="1"/>
    </row>
    <row r="96" spans="2:31" ht="24" customHeight="1" thickBot="1" x14ac:dyDescent="0.3">
      <c r="J96" s="1"/>
      <c r="K96" s="1"/>
      <c r="P96" s="6"/>
      <c r="Y96" s="1"/>
      <c r="Z96" s="1"/>
      <c r="AA96" s="1"/>
      <c r="AB96" s="1"/>
      <c r="AC96" s="1"/>
    </row>
    <row r="97" spans="2:29" ht="25.5" customHeight="1" thickBot="1" x14ac:dyDescent="0.3">
      <c r="B97" s="232" t="s">
        <v>35</v>
      </c>
      <c r="C97" s="233"/>
      <c r="D97" s="233"/>
      <c r="E97" s="233"/>
      <c r="F97" s="233"/>
      <c r="G97" s="233"/>
      <c r="H97" s="233"/>
      <c r="I97" s="233"/>
      <c r="J97" s="234"/>
      <c r="K97" s="148"/>
      <c r="L97" s="148"/>
      <c r="M97" s="42"/>
      <c r="N97" s="42"/>
      <c r="O97" s="42"/>
      <c r="P97" s="42"/>
      <c r="Y97" s="1"/>
      <c r="Z97" s="1"/>
      <c r="AA97" s="1"/>
      <c r="AB97" s="1"/>
      <c r="AC97" s="1"/>
    </row>
    <row r="98" spans="2:29" ht="25.5" customHeight="1" thickBot="1" x14ac:dyDescent="0.3">
      <c r="B98" s="235" t="s">
        <v>95</v>
      </c>
      <c r="C98" s="236"/>
      <c r="D98" s="236"/>
      <c r="E98" s="236"/>
      <c r="F98" s="236"/>
      <c r="G98" s="236"/>
      <c r="H98" s="236"/>
      <c r="I98" s="236"/>
      <c r="J98" s="237"/>
      <c r="K98" s="148"/>
      <c r="L98" s="148"/>
      <c r="M98" s="42"/>
      <c r="N98" s="42"/>
      <c r="O98" s="42"/>
      <c r="P98" s="42"/>
      <c r="Y98" s="1"/>
      <c r="Z98" s="1"/>
      <c r="AA98" s="1"/>
      <c r="AB98" s="1"/>
      <c r="AC98" s="1"/>
    </row>
    <row r="99" spans="2:29" ht="15.75" thickBot="1" x14ac:dyDescent="0.3">
      <c r="B99" s="171" t="s">
        <v>5</v>
      </c>
      <c r="C99" s="190"/>
      <c r="D99" s="213" t="s">
        <v>40</v>
      </c>
      <c r="E99" s="238">
        <v>2019</v>
      </c>
      <c r="F99" s="239"/>
      <c r="G99" s="239"/>
      <c r="H99" s="239"/>
      <c r="I99" s="239"/>
      <c r="J99" s="240"/>
    </row>
    <row r="100" spans="2:29" x14ac:dyDescent="0.25">
      <c r="B100" s="173"/>
      <c r="C100" s="248"/>
      <c r="D100" s="216"/>
      <c r="E100" s="245" t="str">
        <f>E88</f>
        <v>1 п/г</v>
      </c>
      <c r="F100" s="246"/>
      <c r="G100" s="246" t="str">
        <f>G88</f>
        <v>2 п/г</v>
      </c>
      <c r="H100" s="247"/>
      <c r="I100" s="171" t="s">
        <v>98</v>
      </c>
      <c r="J100" s="190"/>
    </row>
    <row r="101" spans="2:29" ht="29.25" thickBot="1" x14ac:dyDescent="0.3">
      <c r="B101" s="174"/>
      <c r="C101" s="249"/>
      <c r="D101" s="214"/>
      <c r="E101" s="103" t="s">
        <v>32</v>
      </c>
      <c r="F101" s="84" t="s">
        <v>33</v>
      </c>
      <c r="G101" s="84" t="s">
        <v>32</v>
      </c>
      <c r="H101" s="85" t="s">
        <v>33</v>
      </c>
      <c r="I101" s="103" t="s">
        <v>32</v>
      </c>
      <c r="J101" s="85" t="s">
        <v>33</v>
      </c>
    </row>
    <row r="102" spans="2:29" x14ac:dyDescent="0.25">
      <c r="B102" s="176" t="s">
        <v>7</v>
      </c>
      <c r="C102" s="219"/>
      <c r="D102" s="97"/>
      <c r="E102" s="100">
        <v>49.96</v>
      </c>
      <c r="F102" s="83">
        <v>2273.4499999999998</v>
      </c>
      <c r="G102" s="9"/>
      <c r="H102" s="117"/>
      <c r="I102" s="126">
        <f t="shared" ref="I102:I114" si="24">G102/E102</f>
        <v>0</v>
      </c>
      <c r="J102" s="111">
        <f t="shared" ref="J102:J107" si="25">H102/F102</f>
        <v>0</v>
      </c>
      <c r="L102" s="132"/>
    </row>
    <row r="103" spans="2:29" x14ac:dyDescent="0.25">
      <c r="B103" s="178" t="s">
        <v>10</v>
      </c>
      <c r="C103" s="188"/>
      <c r="D103" s="98"/>
      <c r="E103" s="101">
        <v>19.46</v>
      </c>
      <c r="F103" s="114">
        <v>2688.71</v>
      </c>
      <c r="G103" s="113"/>
      <c r="H103" s="115"/>
      <c r="I103" s="127">
        <f t="shared" si="24"/>
        <v>0</v>
      </c>
      <c r="J103" s="109">
        <f t="shared" si="25"/>
        <v>0</v>
      </c>
      <c r="L103" s="132"/>
    </row>
    <row r="104" spans="2:29" x14ac:dyDescent="0.25">
      <c r="B104" s="178" t="s">
        <v>14</v>
      </c>
      <c r="C104" s="188"/>
      <c r="D104" s="98"/>
      <c r="E104" s="101">
        <v>16.77</v>
      </c>
      <c r="F104" s="114">
        <v>2060.5700000000002</v>
      </c>
      <c r="G104" s="113"/>
      <c r="H104" s="115"/>
      <c r="I104" s="127">
        <f t="shared" si="24"/>
        <v>0</v>
      </c>
      <c r="J104" s="109">
        <f t="shared" si="25"/>
        <v>0</v>
      </c>
      <c r="L104" s="132"/>
    </row>
    <row r="105" spans="2:29" x14ac:dyDescent="0.25">
      <c r="B105" s="178" t="s">
        <v>2</v>
      </c>
      <c r="C105" s="188"/>
      <c r="D105" s="98"/>
      <c r="E105" s="101">
        <v>30.3</v>
      </c>
      <c r="F105" s="114">
        <v>2001.01</v>
      </c>
      <c r="G105" s="113"/>
      <c r="H105" s="115"/>
      <c r="I105" s="127">
        <f t="shared" si="24"/>
        <v>0</v>
      </c>
      <c r="J105" s="109">
        <f t="shared" si="25"/>
        <v>0</v>
      </c>
      <c r="L105" s="132"/>
    </row>
    <row r="106" spans="2:29" x14ac:dyDescent="0.25">
      <c r="B106" s="178" t="s">
        <v>18</v>
      </c>
      <c r="C106" s="188"/>
      <c r="D106" s="98"/>
      <c r="E106" s="101">
        <v>35.590000000000003</v>
      </c>
      <c r="F106" s="114">
        <v>2000.06</v>
      </c>
      <c r="G106" s="113"/>
      <c r="H106" s="115"/>
      <c r="I106" s="127">
        <f t="shared" si="24"/>
        <v>0</v>
      </c>
      <c r="J106" s="109">
        <f t="shared" si="25"/>
        <v>0</v>
      </c>
      <c r="L106" s="132"/>
    </row>
    <row r="107" spans="2:29" x14ac:dyDescent="0.25">
      <c r="B107" s="178" t="s">
        <v>19</v>
      </c>
      <c r="C107" s="188"/>
      <c r="D107" s="98"/>
      <c r="E107" s="101">
        <v>20.69</v>
      </c>
      <c r="F107" s="114">
        <v>1983.22</v>
      </c>
      <c r="G107" s="113"/>
      <c r="H107" s="115"/>
      <c r="I107" s="127">
        <f t="shared" si="24"/>
        <v>0</v>
      </c>
      <c r="J107" s="109">
        <f t="shared" si="25"/>
        <v>0</v>
      </c>
    </row>
    <row r="108" spans="2:29" x14ac:dyDescent="0.25">
      <c r="B108" s="178" t="s">
        <v>26</v>
      </c>
      <c r="C108" s="188"/>
      <c r="D108" s="193"/>
      <c r="E108" s="266"/>
      <c r="F108" s="267"/>
      <c r="G108" s="268"/>
      <c r="H108" s="269"/>
      <c r="I108" s="241"/>
      <c r="J108" s="242"/>
    </row>
    <row r="109" spans="2:29" x14ac:dyDescent="0.25">
      <c r="B109" s="217" t="s">
        <v>27</v>
      </c>
      <c r="C109" s="218"/>
      <c r="D109" s="194"/>
      <c r="E109" s="101">
        <v>34.049999999999997</v>
      </c>
      <c r="F109" s="163">
        <v>2320.17</v>
      </c>
      <c r="G109" s="113"/>
      <c r="H109" s="156"/>
      <c r="I109" s="127">
        <f t="shared" si="24"/>
        <v>0</v>
      </c>
      <c r="J109" s="250">
        <f>H109/F109</f>
        <v>0</v>
      </c>
    </row>
    <row r="110" spans="2:29" x14ac:dyDescent="0.25">
      <c r="B110" s="217" t="s">
        <v>28</v>
      </c>
      <c r="C110" s="218"/>
      <c r="D110" s="194"/>
      <c r="E110" s="101">
        <v>29.24</v>
      </c>
      <c r="F110" s="164"/>
      <c r="G110" s="113"/>
      <c r="H110" s="166"/>
      <c r="I110" s="127">
        <f t="shared" si="24"/>
        <v>0</v>
      </c>
      <c r="J110" s="250"/>
    </row>
    <row r="111" spans="2:29" x14ac:dyDescent="0.25">
      <c r="B111" s="217" t="s">
        <v>29</v>
      </c>
      <c r="C111" s="218"/>
      <c r="D111" s="194"/>
      <c r="E111" s="101">
        <v>34.049999999999997</v>
      </c>
      <c r="F111" s="164"/>
      <c r="G111" s="113"/>
      <c r="H111" s="166"/>
      <c r="I111" s="127">
        <f t="shared" si="24"/>
        <v>0</v>
      </c>
      <c r="J111" s="250"/>
    </row>
    <row r="112" spans="2:29" x14ac:dyDescent="0.25">
      <c r="B112" s="217" t="s">
        <v>30</v>
      </c>
      <c r="C112" s="218"/>
      <c r="D112" s="194"/>
      <c r="E112" s="101">
        <v>34.049999999999997</v>
      </c>
      <c r="F112" s="164"/>
      <c r="G112" s="113"/>
      <c r="H112" s="166"/>
      <c r="I112" s="127">
        <f t="shared" si="24"/>
        <v>0</v>
      </c>
      <c r="J112" s="250"/>
    </row>
    <row r="113" spans="2:10" x14ac:dyDescent="0.25">
      <c r="B113" s="217" t="s">
        <v>31</v>
      </c>
      <c r="C113" s="218"/>
      <c r="D113" s="195"/>
      <c r="E113" s="101">
        <v>34.049999999999997</v>
      </c>
      <c r="F113" s="165"/>
      <c r="G113" s="113"/>
      <c r="H113" s="157"/>
      <c r="I113" s="127">
        <f t="shared" si="24"/>
        <v>0</v>
      </c>
      <c r="J113" s="250"/>
    </row>
    <row r="114" spans="2:10" x14ac:dyDescent="0.25">
      <c r="B114" s="186" t="s">
        <v>100</v>
      </c>
      <c r="C114" s="187"/>
      <c r="D114" s="98"/>
      <c r="E114" s="101">
        <v>0</v>
      </c>
      <c r="F114" s="114">
        <v>0</v>
      </c>
      <c r="G114" s="134">
        <v>0</v>
      </c>
      <c r="H114" s="135">
        <v>0</v>
      </c>
      <c r="I114" s="136" t="e">
        <f t="shared" si="24"/>
        <v>#DIV/0!</v>
      </c>
      <c r="J114" s="137" t="e">
        <f t="shared" ref="J114" si="26">H114/F114</f>
        <v>#DIV/0!</v>
      </c>
    </row>
    <row r="115" spans="2:10" ht="30.75" customHeight="1" x14ac:dyDescent="0.25">
      <c r="B115" s="186" t="s">
        <v>101</v>
      </c>
      <c r="C115" s="187"/>
      <c r="D115" s="131"/>
      <c r="E115" s="101">
        <v>16.48</v>
      </c>
      <c r="F115" s="114">
        <v>1780.16</v>
      </c>
      <c r="G115" s="113"/>
      <c r="H115" s="115"/>
      <c r="I115" s="127">
        <f t="shared" ref="I115:I118" si="27">G115/E115</f>
        <v>0</v>
      </c>
      <c r="J115" s="109">
        <f t="shared" ref="J115:J118" si="28">H115/F115</f>
        <v>0</v>
      </c>
    </row>
    <row r="116" spans="2:10" x14ac:dyDescent="0.25">
      <c r="B116" s="178" t="s">
        <v>20</v>
      </c>
      <c r="C116" s="188"/>
      <c r="D116" s="98"/>
      <c r="E116" s="101">
        <v>57.08</v>
      </c>
      <c r="F116" s="114">
        <v>2654.57</v>
      </c>
      <c r="G116" s="113"/>
      <c r="H116" s="115"/>
      <c r="I116" s="127">
        <f t="shared" si="27"/>
        <v>0</v>
      </c>
      <c r="J116" s="109">
        <f t="shared" si="28"/>
        <v>0</v>
      </c>
    </row>
    <row r="117" spans="2:10" x14ac:dyDescent="0.25">
      <c r="B117" s="178" t="s">
        <v>103</v>
      </c>
      <c r="C117" s="188"/>
      <c r="D117" s="150"/>
      <c r="E117" s="101">
        <v>57.08</v>
      </c>
      <c r="F117" s="140">
        <v>3318.28</v>
      </c>
      <c r="G117" s="113"/>
      <c r="H117" s="141"/>
      <c r="I117" s="127">
        <f t="shared" si="27"/>
        <v>0</v>
      </c>
      <c r="J117" s="109">
        <f t="shared" si="28"/>
        <v>0</v>
      </c>
    </row>
    <row r="118" spans="2:10" ht="15.75" thickBot="1" x14ac:dyDescent="0.3">
      <c r="B118" s="220" t="s">
        <v>4</v>
      </c>
      <c r="C118" s="223"/>
      <c r="D118" s="99"/>
      <c r="E118" s="102">
        <v>23.86</v>
      </c>
      <c r="F118" s="96">
        <v>1856.93</v>
      </c>
      <c r="G118" s="95"/>
      <c r="H118" s="116"/>
      <c r="I118" s="128">
        <f t="shared" si="27"/>
        <v>0</v>
      </c>
      <c r="J118" s="110">
        <f t="shared" si="28"/>
        <v>0</v>
      </c>
    </row>
    <row r="119" spans="2:10" ht="20.25" customHeight="1" thickBot="1" x14ac:dyDescent="0.3">
      <c r="B119" s="235" t="s">
        <v>96</v>
      </c>
      <c r="C119" s="236"/>
      <c r="D119" s="236"/>
      <c r="E119" s="236"/>
      <c r="F119" s="236"/>
      <c r="G119" s="236"/>
      <c r="H119" s="236"/>
      <c r="I119" s="236"/>
      <c r="J119" s="237"/>
    </row>
    <row r="120" spans="2:10" ht="15.75" thickBot="1" x14ac:dyDescent="0.3">
      <c r="B120" s="171" t="s">
        <v>5</v>
      </c>
      <c r="C120" s="172"/>
      <c r="D120" s="180" t="s">
        <v>40</v>
      </c>
      <c r="E120" s="238">
        <v>2019</v>
      </c>
      <c r="F120" s="239"/>
      <c r="G120" s="239"/>
      <c r="H120" s="239"/>
      <c r="I120" s="239"/>
      <c r="J120" s="240"/>
    </row>
    <row r="121" spans="2:10" x14ac:dyDescent="0.25">
      <c r="B121" s="173"/>
      <c r="C121" s="169"/>
      <c r="D121" s="181"/>
      <c r="E121" s="167" t="str">
        <f>E100</f>
        <v>1 п/г</v>
      </c>
      <c r="F121" s="168"/>
      <c r="G121" s="169" t="str">
        <f>G100</f>
        <v>2 п/г</v>
      </c>
      <c r="H121" s="170"/>
      <c r="I121" s="171" t="s">
        <v>98</v>
      </c>
      <c r="J121" s="190"/>
    </row>
    <row r="122" spans="2:10" ht="29.25" thickBot="1" x14ac:dyDescent="0.3">
      <c r="B122" s="174"/>
      <c r="C122" s="175"/>
      <c r="D122" s="182"/>
      <c r="E122" s="91" t="str">
        <f>E101</f>
        <v>компонент вода</v>
      </c>
      <c r="F122" s="84" t="str">
        <f>F101</f>
        <v>компонент тепло</v>
      </c>
      <c r="G122" s="84" t="str">
        <f>G101</f>
        <v>компонент вода</v>
      </c>
      <c r="H122" s="85" t="str">
        <f>H101</f>
        <v>компонент тепло</v>
      </c>
      <c r="I122" s="103" t="s">
        <v>32</v>
      </c>
      <c r="J122" s="85" t="s">
        <v>33</v>
      </c>
    </row>
    <row r="123" spans="2:10" x14ac:dyDescent="0.25">
      <c r="B123" s="176" t="str">
        <f t="shared" ref="B123:B137" si="29">B102</f>
        <v>г.Гороховец</v>
      </c>
      <c r="C123" s="177"/>
      <c r="D123" s="106">
        <f>D102</f>
        <v>0</v>
      </c>
      <c r="E123" s="105">
        <f t="shared" ref="E123:H128" si="30">E102*1.18</f>
        <v>58.952799999999996</v>
      </c>
      <c r="F123" s="10">
        <f t="shared" si="30"/>
        <v>2682.6709999999998</v>
      </c>
      <c r="G123" s="10">
        <f t="shared" si="30"/>
        <v>0</v>
      </c>
      <c r="H123" s="104">
        <f t="shared" si="30"/>
        <v>0</v>
      </c>
      <c r="I123" s="126">
        <f t="shared" ref="I123:I128" si="31">G123/E123</f>
        <v>0</v>
      </c>
      <c r="J123" s="111">
        <f t="shared" ref="J123:J128" si="32">H123/F123</f>
        <v>0</v>
      </c>
    </row>
    <row r="124" spans="2:10" x14ac:dyDescent="0.25">
      <c r="B124" s="178" t="str">
        <f t="shared" si="29"/>
        <v>г.Гусь-Хрустальный</v>
      </c>
      <c r="C124" s="179"/>
      <c r="D124" s="45"/>
      <c r="E124" s="105">
        <f t="shared" si="30"/>
        <v>22.962800000000001</v>
      </c>
      <c r="F124" s="10">
        <f t="shared" si="30"/>
        <v>3172.6777999999999</v>
      </c>
      <c r="G124" s="10">
        <f t="shared" si="30"/>
        <v>0</v>
      </c>
      <c r="H124" s="104">
        <f t="shared" si="30"/>
        <v>0</v>
      </c>
      <c r="I124" s="127">
        <f t="shared" si="31"/>
        <v>0</v>
      </c>
      <c r="J124" s="109">
        <f t="shared" si="32"/>
        <v>0</v>
      </c>
    </row>
    <row r="125" spans="2:10" x14ac:dyDescent="0.25">
      <c r="B125" s="178" t="str">
        <f t="shared" si="29"/>
        <v>г.Ковров</v>
      </c>
      <c r="C125" s="179"/>
      <c r="D125" s="45">
        <f>D104</f>
        <v>0</v>
      </c>
      <c r="E125" s="105">
        <f t="shared" si="30"/>
        <v>19.788599999999999</v>
      </c>
      <c r="F125" s="10">
        <f t="shared" si="30"/>
        <v>2431.4726000000001</v>
      </c>
      <c r="G125" s="10">
        <f t="shared" si="30"/>
        <v>0</v>
      </c>
      <c r="H125" s="104">
        <f t="shared" si="30"/>
        <v>0</v>
      </c>
      <c r="I125" s="127">
        <f t="shared" si="31"/>
        <v>0</v>
      </c>
      <c r="J125" s="109">
        <f t="shared" si="32"/>
        <v>0</v>
      </c>
    </row>
    <row r="126" spans="2:10" x14ac:dyDescent="0.25">
      <c r="B126" s="178" t="str">
        <f t="shared" si="29"/>
        <v>мкр.Красный Октябрь</v>
      </c>
      <c r="C126" s="179"/>
      <c r="D126" s="45">
        <f>D105</f>
        <v>0</v>
      </c>
      <c r="E126" s="105">
        <f t="shared" si="30"/>
        <v>35.753999999999998</v>
      </c>
      <c r="F126" s="10">
        <f t="shared" si="30"/>
        <v>2361.1918000000001</v>
      </c>
      <c r="G126" s="10">
        <f t="shared" si="30"/>
        <v>0</v>
      </c>
      <c r="H126" s="104">
        <f t="shared" si="30"/>
        <v>0</v>
      </c>
      <c r="I126" s="127">
        <f t="shared" si="31"/>
        <v>0</v>
      </c>
      <c r="J126" s="109">
        <f t="shared" si="32"/>
        <v>0</v>
      </c>
    </row>
    <row r="127" spans="2:10" x14ac:dyDescent="0.25">
      <c r="B127" s="178" t="str">
        <f t="shared" si="29"/>
        <v>г.Лакинск</v>
      </c>
      <c r="C127" s="179"/>
      <c r="D127" s="45">
        <f>D106</f>
        <v>0</v>
      </c>
      <c r="E127" s="105">
        <f t="shared" si="30"/>
        <v>41.996200000000002</v>
      </c>
      <c r="F127" s="10">
        <f t="shared" si="30"/>
        <v>2360.0708</v>
      </c>
      <c r="G127" s="10">
        <f t="shared" si="30"/>
        <v>0</v>
      </c>
      <c r="H127" s="104">
        <f t="shared" si="30"/>
        <v>0</v>
      </c>
      <c r="I127" s="127">
        <f t="shared" si="31"/>
        <v>0</v>
      </c>
      <c r="J127" s="109">
        <f t="shared" si="32"/>
        <v>0</v>
      </c>
    </row>
    <row r="128" spans="2:10" x14ac:dyDescent="0.25">
      <c r="B128" s="178" t="str">
        <f t="shared" si="29"/>
        <v>о.Муром</v>
      </c>
      <c r="C128" s="179"/>
      <c r="D128" s="45">
        <f>D107</f>
        <v>0</v>
      </c>
      <c r="E128" s="105">
        <f t="shared" si="30"/>
        <v>24.414200000000001</v>
      </c>
      <c r="F128" s="10">
        <f t="shared" si="30"/>
        <v>2340.1995999999999</v>
      </c>
      <c r="G128" s="10">
        <f t="shared" si="30"/>
        <v>0</v>
      </c>
      <c r="H128" s="104">
        <f t="shared" si="30"/>
        <v>0</v>
      </c>
      <c r="I128" s="127">
        <f t="shared" si="31"/>
        <v>0</v>
      </c>
      <c r="J128" s="109">
        <f t="shared" si="32"/>
        <v>0</v>
      </c>
    </row>
    <row r="129" spans="2:10" x14ac:dyDescent="0.25">
      <c r="B129" s="178" t="str">
        <f t="shared" si="29"/>
        <v>Петушинский филиал, в т.ч.</v>
      </c>
      <c r="C129" s="179"/>
      <c r="D129" s="183">
        <f>D108</f>
        <v>0</v>
      </c>
      <c r="E129" s="262"/>
      <c r="F129" s="263"/>
      <c r="G129" s="264"/>
      <c r="H129" s="265"/>
      <c r="I129" s="241"/>
      <c r="J129" s="242"/>
    </row>
    <row r="130" spans="2:10" x14ac:dyDescent="0.25">
      <c r="B130" s="186" t="str">
        <f t="shared" si="29"/>
        <v>г.Петушки</v>
      </c>
      <c r="C130" s="222"/>
      <c r="D130" s="184"/>
      <c r="E130" s="105">
        <f>E109*1.18</f>
        <v>40.178999999999995</v>
      </c>
      <c r="F130" s="163">
        <f>F109*1.18</f>
        <v>2737.8006</v>
      </c>
      <c r="G130" s="10">
        <f>G109*1.18</f>
        <v>0</v>
      </c>
      <c r="H130" s="160">
        <f>H109*1.18</f>
        <v>0</v>
      </c>
      <c r="I130" s="127">
        <f t="shared" ref="I130:I138" si="33">G130/E130</f>
        <v>0</v>
      </c>
      <c r="J130" s="250">
        <f>H130/F130</f>
        <v>0</v>
      </c>
    </row>
    <row r="131" spans="2:10" x14ac:dyDescent="0.25">
      <c r="B131" s="186" t="str">
        <f t="shared" si="29"/>
        <v>г.Покров</v>
      </c>
      <c r="C131" s="222"/>
      <c r="D131" s="184"/>
      <c r="E131" s="105">
        <f t="shared" ref="E131:E137" si="34">E110*1.18</f>
        <v>34.5032</v>
      </c>
      <c r="F131" s="164"/>
      <c r="G131" s="10">
        <f t="shared" ref="G131:G137" si="35">G110*1.18</f>
        <v>0</v>
      </c>
      <c r="H131" s="161"/>
      <c r="I131" s="127">
        <f t="shared" si="33"/>
        <v>0</v>
      </c>
      <c r="J131" s="250"/>
    </row>
    <row r="132" spans="2:10" x14ac:dyDescent="0.25">
      <c r="B132" s="186" t="str">
        <f t="shared" si="29"/>
        <v>Нагорное СП</v>
      </c>
      <c r="C132" s="222"/>
      <c r="D132" s="184"/>
      <c r="E132" s="105">
        <f t="shared" si="34"/>
        <v>40.178999999999995</v>
      </c>
      <c r="F132" s="164"/>
      <c r="G132" s="10">
        <f t="shared" si="35"/>
        <v>0</v>
      </c>
      <c r="H132" s="161"/>
      <c r="I132" s="127">
        <f t="shared" si="33"/>
        <v>0</v>
      </c>
      <c r="J132" s="250"/>
    </row>
    <row r="133" spans="2:10" x14ac:dyDescent="0.25">
      <c r="B133" s="186" t="str">
        <f t="shared" si="29"/>
        <v>Пекшинское СП</v>
      </c>
      <c r="C133" s="222"/>
      <c r="D133" s="184"/>
      <c r="E133" s="105">
        <f t="shared" si="34"/>
        <v>40.178999999999995</v>
      </c>
      <c r="F133" s="164"/>
      <c r="G133" s="10">
        <f t="shared" si="35"/>
        <v>0</v>
      </c>
      <c r="H133" s="161"/>
      <c r="I133" s="127">
        <f t="shared" si="33"/>
        <v>0</v>
      </c>
      <c r="J133" s="250"/>
    </row>
    <row r="134" spans="2:10" x14ac:dyDescent="0.25">
      <c r="B134" s="186" t="str">
        <f t="shared" si="29"/>
        <v>Петушинское СП</v>
      </c>
      <c r="C134" s="222"/>
      <c r="D134" s="185"/>
      <c r="E134" s="105">
        <f t="shared" si="34"/>
        <v>40.178999999999995</v>
      </c>
      <c r="F134" s="165"/>
      <c r="G134" s="10">
        <f t="shared" si="35"/>
        <v>0</v>
      </c>
      <c r="H134" s="162"/>
      <c r="I134" s="127">
        <f t="shared" si="33"/>
        <v>0</v>
      </c>
      <c r="J134" s="250"/>
    </row>
    <row r="135" spans="2:10" x14ac:dyDescent="0.25">
      <c r="B135" s="186" t="str">
        <f t="shared" si="29"/>
        <v>пос.Вольгинский (до 05.04.2018)</v>
      </c>
      <c r="C135" s="187"/>
      <c r="D135" s="45">
        <f>D114</f>
        <v>0</v>
      </c>
      <c r="E135" s="105">
        <f t="shared" si="34"/>
        <v>0</v>
      </c>
      <c r="F135" s="10">
        <f>F114*1.18</f>
        <v>0</v>
      </c>
      <c r="G135" s="138">
        <f t="shared" si="35"/>
        <v>0</v>
      </c>
      <c r="H135" s="139">
        <f>H114*1.18</f>
        <v>0</v>
      </c>
      <c r="I135" s="136" t="e">
        <f t="shared" si="33"/>
        <v>#DIV/0!</v>
      </c>
      <c r="J135" s="137" t="e">
        <f t="shared" ref="J135:J138" si="36">H135/F135</f>
        <v>#DIV/0!</v>
      </c>
    </row>
    <row r="136" spans="2:10" ht="30.75" customHeight="1" x14ac:dyDescent="0.25">
      <c r="B136" s="186" t="str">
        <f t="shared" si="29"/>
        <v>пос.Вольгинский (с 05.04.2018)</v>
      </c>
      <c r="C136" s="187"/>
      <c r="D136" s="133">
        <f>D115</f>
        <v>0</v>
      </c>
      <c r="E136" s="105">
        <f t="shared" si="34"/>
        <v>19.446400000000001</v>
      </c>
      <c r="F136" s="10">
        <f>F115*1.18</f>
        <v>2100.5888</v>
      </c>
      <c r="G136" s="10">
        <f t="shared" si="35"/>
        <v>0</v>
      </c>
      <c r="H136" s="104">
        <f>H115*1.18</f>
        <v>0</v>
      </c>
      <c r="I136" s="127">
        <f t="shared" si="33"/>
        <v>0</v>
      </c>
      <c r="J136" s="109">
        <f t="shared" si="36"/>
        <v>0</v>
      </c>
    </row>
    <row r="137" spans="2:10" x14ac:dyDescent="0.25">
      <c r="B137" s="178" t="str">
        <f t="shared" si="29"/>
        <v>Селивановский филиал</v>
      </c>
      <c r="C137" s="179"/>
      <c r="D137" s="45">
        <f>D116</f>
        <v>0</v>
      </c>
      <c r="E137" s="105">
        <f t="shared" si="34"/>
        <v>67.354399999999998</v>
      </c>
      <c r="F137" s="10">
        <f>F116*1.18</f>
        <v>3132.3926000000001</v>
      </c>
      <c r="G137" s="10">
        <f t="shared" si="35"/>
        <v>0</v>
      </c>
      <c r="H137" s="104">
        <f>H116*1.18</f>
        <v>0</v>
      </c>
      <c r="I137" s="127">
        <f t="shared" si="33"/>
        <v>0</v>
      </c>
      <c r="J137" s="109">
        <f t="shared" si="36"/>
        <v>0</v>
      </c>
    </row>
    <row r="138" spans="2:10" ht="15.75" thickBot="1" x14ac:dyDescent="0.3">
      <c r="B138" s="220" t="str">
        <f t="shared" ref="B138" si="37">B118</f>
        <v>пос.Содышка</v>
      </c>
      <c r="C138" s="221"/>
      <c r="D138" s="107">
        <f t="shared" ref="D138" si="38">D118</f>
        <v>0</v>
      </c>
      <c r="E138" s="94">
        <f t="shared" ref="E138" si="39">E118*1.18</f>
        <v>28.154799999999998</v>
      </c>
      <c r="F138" s="89">
        <f>F118*1.18</f>
        <v>2191.1774</v>
      </c>
      <c r="G138" s="89">
        <f t="shared" ref="G138" si="40">G118*1.18</f>
        <v>0</v>
      </c>
      <c r="H138" s="90">
        <f>H118*1.18</f>
        <v>0</v>
      </c>
      <c r="I138" s="128">
        <f t="shared" si="33"/>
        <v>0</v>
      </c>
      <c r="J138" s="110">
        <f t="shared" si="36"/>
        <v>0</v>
      </c>
    </row>
  </sheetData>
  <mergeCells count="157">
    <mergeCell ref="I7:K7"/>
    <mergeCell ref="L7:M7"/>
    <mergeCell ref="N7:O7"/>
    <mergeCell ref="P7:Q7"/>
    <mergeCell ref="C12:C15"/>
    <mergeCell ref="D12:D15"/>
    <mergeCell ref="E12:Q12"/>
    <mergeCell ref="B1:Q1"/>
    <mergeCell ref="B2:Q2"/>
    <mergeCell ref="B3:Q3"/>
    <mergeCell ref="B4:Q4"/>
    <mergeCell ref="B6:Q6"/>
    <mergeCell ref="B7:B8"/>
    <mergeCell ref="C7:C8"/>
    <mergeCell ref="D7:D8"/>
    <mergeCell ref="E7:F7"/>
    <mergeCell ref="G7:H7"/>
    <mergeCell ref="B18:Q18"/>
    <mergeCell ref="B19:Q19"/>
    <mergeCell ref="B20:B21"/>
    <mergeCell ref="C20:C21"/>
    <mergeCell ref="D20:D21"/>
    <mergeCell ref="E20:F20"/>
    <mergeCell ref="G20:H20"/>
    <mergeCell ref="I20:K20"/>
    <mergeCell ref="L20:M20"/>
    <mergeCell ref="N20:O20"/>
    <mergeCell ref="P37:Q37"/>
    <mergeCell ref="B53:G53"/>
    <mergeCell ref="B54:C55"/>
    <mergeCell ref="D54:D55"/>
    <mergeCell ref="E54:G54"/>
    <mergeCell ref="B56:C56"/>
    <mergeCell ref="P20:Q20"/>
    <mergeCell ref="B36:Q36"/>
    <mergeCell ref="B37:B38"/>
    <mergeCell ref="C37:C38"/>
    <mergeCell ref="D37:D38"/>
    <mergeCell ref="E37:F37"/>
    <mergeCell ref="G37:H37"/>
    <mergeCell ref="I37:K37"/>
    <mergeCell ref="L37:M37"/>
    <mergeCell ref="N37:O37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69:C69"/>
    <mergeCell ref="B70:C70"/>
    <mergeCell ref="B71:C71"/>
    <mergeCell ref="B73:Q73"/>
    <mergeCell ref="B74:B75"/>
    <mergeCell ref="C74:C75"/>
    <mergeCell ref="D74:D75"/>
    <mergeCell ref="E74:F74"/>
    <mergeCell ref="G74:H74"/>
    <mergeCell ref="I74:K74"/>
    <mergeCell ref="L74:M74"/>
    <mergeCell ref="N74:O74"/>
    <mergeCell ref="P74:Q74"/>
    <mergeCell ref="B78:Q78"/>
    <mergeCell ref="B79:B80"/>
    <mergeCell ref="C79:C80"/>
    <mergeCell ref="D79:D80"/>
    <mergeCell ref="E79:F79"/>
    <mergeCell ref="G79:H79"/>
    <mergeCell ref="I79:K79"/>
    <mergeCell ref="L79:M79"/>
    <mergeCell ref="N79:O79"/>
    <mergeCell ref="P79:Q79"/>
    <mergeCell ref="B85:J85"/>
    <mergeCell ref="B86:J86"/>
    <mergeCell ref="B87:C89"/>
    <mergeCell ref="D87:D89"/>
    <mergeCell ref="E87:J87"/>
    <mergeCell ref="E88:F88"/>
    <mergeCell ref="G88:H88"/>
    <mergeCell ref="I88:J88"/>
    <mergeCell ref="B90:C90"/>
    <mergeCell ref="B91:J91"/>
    <mergeCell ref="B92:C94"/>
    <mergeCell ref="D92:D94"/>
    <mergeCell ref="E92:J92"/>
    <mergeCell ref="E93:F93"/>
    <mergeCell ref="G93:H93"/>
    <mergeCell ref="I93:J93"/>
    <mergeCell ref="B95:C95"/>
    <mergeCell ref="B97:J97"/>
    <mergeCell ref="B98:J98"/>
    <mergeCell ref="B99:C101"/>
    <mergeCell ref="D99:D101"/>
    <mergeCell ref="E99:J99"/>
    <mergeCell ref="E100:F100"/>
    <mergeCell ref="G100:H100"/>
    <mergeCell ref="I100:J100"/>
    <mergeCell ref="G108:H108"/>
    <mergeCell ref="I108:J108"/>
    <mergeCell ref="B102:C102"/>
    <mergeCell ref="B103:C103"/>
    <mergeCell ref="B104:C104"/>
    <mergeCell ref="B105:C105"/>
    <mergeCell ref="B106:C106"/>
    <mergeCell ref="B107:C107"/>
    <mergeCell ref="B111:C111"/>
    <mergeCell ref="B112:C112"/>
    <mergeCell ref="B113:C113"/>
    <mergeCell ref="B114:C114"/>
    <mergeCell ref="B115:C115"/>
    <mergeCell ref="B116:C116"/>
    <mergeCell ref="B108:C108"/>
    <mergeCell ref="D108:D113"/>
    <mergeCell ref="E108:F108"/>
    <mergeCell ref="B117:C117"/>
    <mergeCell ref="B118:C118"/>
    <mergeCell ref="B119:J119"/>
    <mergeCell ref="B109:C109"/>
    <mergeCell ref="F109:F113"/>
    <mergeCell ref="H109:H113"/>
    <mergeCell ref="J109:J113"/>
    <mergeCell ref="B110:C110"/>
    <mergeCell ref="B120:C122"/>
    <mergeCell ref="D120:D122"/>
    <mergeCell ref="E120:J120"/>
    <mergeCell ref="E121:F121"/>
    <mergeCell ref="G121:H121"/>
    <mergeCell ref="I121:J121"/>
    <mergeCell ref="E129:F129"/>
    <mergeCell ref="G129:H129"/>
    <mergeCell ref="I129:J129"/>
    <mergeCell ref="F130:F134"/>
    <mergeCell ref="H130:H134"/>
    <mergeCell ref="J130:J134"/>
    <mergeCell ref="B131:C131"/>
    <mergeCell ref="B123:C123"/>
    <mergeCell ref="B124:C124"/>
    <mergeCell ref="B125:C125"/>
    <mergeCell ref="B126:C126"/>
    <mergeCell ref="B127:C127"/>
    <mergeCell ref="B128:C128"/>
    <mergeCell ref="B138:C138"/>
    <mergeCell ref="B132:C132"/>
    <mergeCell ref="B133:C133"/>
    <mergeCell ref="B134:C134"/>
    <mergeCell ref="B135:C135"/>
    <mergeCell ref="B136:C136"/>
    <mergeCell ref="B137:C137"/>
    <mergeCell ref="B129:C129"/>
    <mergeCell ref="D129:D134"/>
    <mergeCell ref="B130:C130"/>
  </mergeCells>
  <pageMargins left="0.31496062992125984" right="0.31496062992125984" top="0.31496062992125984" bottom="0.31496062992125984" header="0.31496062992125984" footer="0.31496062992125984"/>
  <pageSetup paperSize="9" scale="44" fitToHeight="0" orientation="portrait" r:id="rId1"/>
  <rowBreaks count="1" manualBreakCount="1"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2018-10-23T13:04:01Z</dcterms:modified>
</cp:coreProperties>
</file>